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-finpiemonte\Cartelle_Utenti\FINANZA_AGEVOLATA\DOCUMENTI AGEVOLAZIONI\1 SETTORE A\Area A 1\762-763 - Dig e effic prod\Impostazione Bando- Fondo-Modulo di domanda\Da pubblicare\"/>
    </mc:Choice>
  </mc:AlternateContent>
  <bookViews>
    <workbookView xWindow="0" yWindow="0" windowWidth="16380" windowHeight="8190" tabRatio="500"/>
  </bookViews>
  <sheets>
    <sheet name="Calcolo ESL" sheetId="1" r:id="rId1"/>
  </sheets>
  <definedNames>
    <definedName name="_xlnm.Print_Area" localSheetId="0">'Calcolo ESL'!$A$1:$K$51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2" i="1" l="1"/>
  <c r="J36" i="1" l="1"/>
  <c r="G31" i="1"/>
  <c r="K19" i="1"/>
  <c r="K18" i="1"/>
  <c r="K17" i="1"/>
  <c r="K16" i="1"/>
  <c r="K15" i="1"/>
  <c r="K14" i="1"/>
  <c r="H24" i="1"/>
  <c r="A24" i="1"/>
  <c r="A25" i="1" s="1"/>
  <c r="A26" i="1" s="1"/>
  <c r="A27" i="1" s="1"/>
  <c r="A28" i="1" l="1"/>
  <c r="A29" i="1" l="1"/>
  <c r="A30" i="1" l="1"/>
  <c r="A31" i="1" l="1"/>
  <c r="A32" i="1" l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B44" i="1" l="1"/>
  <c r="A47" i="1"/>
  <c r="C44" i="1" l="1"/>
  <c r="B45" i="1"/>
  <c r="A48" i="1"/>
  <c r="C45" i="1" l="1"/>
  <c r="B46" i="1"/>
  <c r="A49" i="1"/>
  <c r="C46" i="1" l="1"/>
  <c r="B47" i="1"/>
  <c r="A50" i="1"/>
  <c r="C47" i="1" l="1"/>
  <c r="B48" i="1"/>
  <c r="A51" i="1"/>
  <c r="C48" i="1" l="1"/>
  <c r="B49" i="1"/>
  <c r="A52" i="1"/>
  <c r="C49" i="1" l="1"/>
  <c r="B50" i="1"/>
  <c r="A53" i="1"/>
  <c r="C50" i="1" l="1"/>
  <c r="B51" i="1"/>
  <c r="A54" i="1"/>
  <c r="C51" i="1" l="1"/>
  <c r="B52" i="1"/>
  <c r="A55" i="1"/>
  <c r="C52" i="1" l="1"/>
  <c r="B53" i="1"/>
  <c r="A56" i="1"/>
  <c r="C53" i="1" l="1"/>
  <c r="B54" i="1"/>
  <c r="A57" i="1"/>
  <c r="C54" i="1" l="1"/>
  <c r="B55" i="1"/>
  <c r="A58" i="1"/>
  <c r="C55" i="1" l="1"/>
  <c r="B56" i="1"/>
  <c r="A59" i="1"/>
  <c r="C56" i="1" l="1"/>
  <c r="B57" i="1"/>
  <c r="A60" i="1"/>
  <c r="C57" i="1" l="1"/>
  <c r="B58" i="1"/>
  <c r="A61" i="1"/>
  <c r="C58" i="1" l="1"/>
  <c r="B59" i="1"/>
  <c r="A62" i="1"/>
  <c r="C59" i="1" l="1"/>
  <c r="B60" i="1"/>
  <c r="A63" i="1"/>
  <c r="C60" i="1" l="1"/>
  <c r="B61" i="1"/>
  <c r="A64" i="1"/>
  <c r="C61" i="1" l="1"/>
  <c r="B62" i="1"/>
  <c r="A65" i="1"/>
  <c r="C62" i="1" l="1"/>
  <c r="B63" i="1"/>
  <c r="A66" i="1"/>
  <c r="C63" i="1" l="1"/>
  <c r="B64" i="1"/>
  <c r="A67" i="1"/>
  <c r="C64" i="1" l="1"/>
  <c r="B65" i="1"/>
  <c r="A68" i="1"/>
  <c r="C65" i="1" l="1"/>
  <c r="B66" i="1"/>
  <c r="A69" i="1"/>
  <c r="C66" i="1" l="1"/>
  <c r="B67" i="1"/>
  <c r="A70" i="1"/>
  <c r="C67" i="1" l="1"/>
  <c r="B68" i="1"/>
  <c r="A71" i="1"/>
  <c r="C68" i="1" l="1"/>
  <c r="B69" i="1"/>
  <c r="A72" i="1"/>
  <c r="C69" i="1" l="1"/>
  <c r="B70" i="1"/>
  <c r="A73" i="1"/>
  <c r="C70" i="1" l="1"/>
  <c r="B71" i="1"/>
  <c r="A74" i="1"/>
  <c r="C71" i="1" l="1"/>
  <c r="B72" i="1"/>
  <c r="A75" i="1"/>
  <c r="C72" i="1" l="1"/>
  <c r="B73" i="1"/>
  <c r="A76" i="1"/>
  <c r="C73" i="1" l="1"/>
  <c r="B74" i="1"/>
  <c r="A77" i="1"/>
  <c r="C74" i="1" l="1"/>
  <c r="B75" i="1"/>
  <c r="A78" i="1"/>
  <c r="C75" i="1" l="1"/>
  <c r="B76" i="1"/>
  <c r="A79" i="1"/>
  <c r="C76" i="1" l="1"/>
  <c r="B77" i="1"/>
  <c r="A80" i="1"/>
  <c r="C77" i="1" l="1"/>
  <c r="B78" i="1"/>
  <c r="A81" i="1"/>
  <c r="C78" i="1" l="1"/>
  <c r="B79" i="1"/>
  <c r="A82" i="1"/>
  <c r="C79" i="1" l="1"/>
  <c r="B80" i="1"/>
  <c r="A83" i="1"/>
  <c r="C80" i="1" l="1"/>
  <c r="B81" i="1"/>
  <c r="A84" i="1"/>
  <c r="C81" i="1" l="1"/>
  <c r="B82" i="1"/>
  <c r="A85" i="1"/>
  <c r="C82" i="1" l="1"/>
  <c r="B83" i="1"/>
  <c r="A86" i="1"/>
  <c r="C83" i="1" l="1"/>
  <c r="B84" i="1"/>
  <c r="A87" i="1"/>
  <c r="C84" i="1" l="1"/>
  <c r="B85" i="1"/>
  <c r="A88" i="1"/>
  <c r="C85" i="1" l="1"/>
  <c r="B86" i="1"/>
  <c r="A89" i="1"/>
  <c r="C86" i="1" l="1"/>
  <c r="B87" i="1"/>
  <c r="A90" i="1"/>
  <c r="C87" i="1" l="1"/>
  <c r="B88" i="1"/>
  <c r="A91" i="1"/>
  <c r="C88" i="1" l="1"/>
  <c r="B89" i="1"/>
  <c r="A92" i="1"/>
  <c r="C89" i="1" l="1"/>
  <c r="B90" i="1"/>
  <c r="A93" i="1"/>
  <c r="C90" i="1" l="1"/>
  <c r="B91" i="1"/>
  <c r="A94" i="1"/>
  <c r="C91" i="1" l="1"/>
  <c r="B92" i="1"/>
  <c r="A95" i="1"/>
  <c r="C92" i="1" l="1"/>
  <c r="B93" i="1"/>
  <c r="A96" i="1"/>
  <c r="C93" i="1" l="1"/>
  <c r="B94" i="1"/>
  <c r="A97" i="1"/>
  <c r="C94" i="1" l="1"/>
  <c r="B95" i="1"/>
  <c r="A98" i="1"/>
  <c r="C95" i="1" l="1"/>
  <c r="B96" i="1"/>
  <c r="A99" i="1"/>
  <c r="C96" i="1" l="1"/>
  <c r="B97" i="1"/>
  <c r="A100" i="1"/>
  <c r="C97" i="1" l="1"/>
  <c r="B98" i="1"/>
  <c r="A101" i="1"/>
  <c r="C98" i="1" l="1"/>
  <c r="B99" i="1"/>
  <c r="A102" i="1"/>
  <c r="C99" i="1" l="1"/>
  <c r="B100" i="1"/>
  <c r="A103" i="1"/>
  <c r="C100" i="1" l="1"/>
  <c r="B101" i="1"/>
  <c r="A104" i="1"/>
  <c r="C101" i="1" l="1"/>
  <c r="B102" i="1"/>
  <c r="A105" i="1"/>
  <c r="C102" i="1" l="1"/>
  <c r="B103" i="1"/>
  <c r="A106" i="1"/>
  <c r="C103" i="1" l="1"/>
  <c r="B104" i="1"/>
  <c r="A107" i="1"/>
  <c r="C104" i="1" l="1"/>
  <c r="B105" i="1"/>
  <c r="A108" i="1"/>
  <c r="C105" i="1" l="1"/>
  <c r="B106" i="1"/>
  <c r="B108" i="1"/>
  <c r="C108" i="1" s="1"/>
  <c r="A109" i="1"/>
  <c r="C106" i="1" l="1"/>
  <c r="B107" i="1"/>
  <c r="C107" i="1" s="1"/>
  <c r="A110" i="1"/>
  <c r="B109" i="1"/>
  <c r="C109" i="1" s="1"/>
  <c r="A111" i="1" l="1"/>
  <c r="B110" i="1"/>
  <c r="C110" i="1" s="1"/>
  <c r="B111" i="1" l="1"/>
  <c r="C111" i="1" s="1"/>
  <c r="A112" i="1"/>
  <c r="A113" i="1" l="1"/>
  <c r="B112" i="1"/>
  <c r="C112" i="1" s="1"/>
  <c r="A114" i="1" l="1"/>
  <c r="B113" i="1"/>
  <c r="C113" i="1" s="1"/>
  <c r="A115" i="1" l="1"/>
  <c r="B114" i="1"/>
  <c r="C114" i="1" s="1"/>
  <c r="A116" i="1" l="1"/>
  <c r="B115" i="1"/>
  <c r="C115" i="1" s="1"/>
  <c r="B116" i="1" l="1"/>
  <c r="C116" i="1" s="1"/>
  <c r="A117" i="1"/>
  <c r="A118" i="1" l="1"/>
  <c r="B117" i="1"/>
  <c r="C117" i="1" s="1"/>
  <c r="A119" i="1" l="1"/>
  <c r="B118" i="1"/>
  <c r="C118" i="1" s="1"/>
  <c r="B119" i="1" l="1"/>
  <c r="C119" i="1" s="1"/>
  <c r="A120" i="1"/>
  <c r="A121" i="1" l="1"/>
  <c r="B120" i="1"/>
  <c r="C120" i="1" s="1"/>
  <c r="A122" i="1" l="1"/>
  <c r="B121" i="1"/>
  <c r="C121" i="1" s="1"/>
  <c r="A123" i="1" l="1"/>
  <c r="B122" i="1"/>
  <c r="C122" i="1" s="1"/>
  <c r="A124" i="1" l="1"/>
  <c r="B123" i="1"/>
  <c r="C123" i="1" s="1"/>
  <c r="B124" i="1" l="1"/>
  <c r="C124" i="1" s="1"/>
  <c r="A125" i="1"/>
  <c r="A126" i="1" l="1"/>
  <c r="B125" i="1"/>
  <c r="C125" i="1" s="1"/>
  <c r="A127" i="1" l="1"/>
  <c r="B126" i="1"/>
  <c r="C126" i="1" s="1"/>
  <c r="B127" i="1" l="1"/>
  <c r="C127" i="1" s="1"/>
  <c r="A128" i="1"/>
  <c r="A129" i="1" l="1"/>
  <c r="B128" i="1"/>
  <c r="C128" i="1" s="1"/>
  <c r="A130" i="1" l="1"/>
  <c r="B129" i="1"/>
  <c r="C129" i="1" s="1"/>
  <c r="B130" i="1" l="1"/>
  <c r="C130" i="1" s="1"/>
  <c r="A131" i="1"/>
  <c r="A132" i="1" l="1"/>
  <c r="B131" i="1"/>
  <c r="C131" i="1" s="1"/>
  <c r="B132" i="1" l="1"/>
  <c r="C132" i="1" s="1"/>
  <c r="A133" i="1"/>
  <c r="A134" i="1" l="1"/>
  <c r="B133" i="1"/>
  <c r="C133" i="1" s="1"/>
  <c r="A135" i="1" l="1"/>
  <c r="B134" i="1"/>
  <c r="C134" i="1" s="1"/>
  <c r="B135" i="1" l="1"/>
  <c r="C135" i="1" s="1"/>
  <c r="A136" i="1"/>
  <c r="A137" i="1" l="1"/>
  <c r="B136" i="1"/>
  <c r="C136" i="1" s="1"/>
  <c r="A138" i="1" l="1"/>
  <c r="B137" i="1"/>
  <c r="C137" i="1" s="1"/>
  <c r="B138" i="1" l="1"/>
  <c r="C138" i="1" s="1"/>
  <c r="A139" i="1"/>
  <c r="A140" i="1" l="1"/>
  <c r="B139" i="1"/>
  <c r="C139" i="1" s="1"/>
  <c r="B140" i="1" l="1"/>
  <c r="C140" i="1" s="1"/>
  <c r="A141" i="1"/>
  <c r="A142" i="1" l="1"/>
  <c r="B141" i="1"/>
  <c r="C141" i="1" s="1"/>
  <c r="A143" i="1" l="1"/>
  <c r="B142" i="1"/>
  <c r="C142" i="1" s="1"/>
  <c r="B143" i="1" l="1"/>
  <c r="C143" i="1" s="1"/>
  <c r="A144" i="1"/>
  <c r="A145" i="1" l="1"/>
  <c r="B144" i="1"/>
  <c r="C144" i="1" s="1"/>
  <c r="A146" i="1" l="1"/>
  <c r="B145" i="1"/>
  <c r="C145" i="1" s="1"/>
  <c r="A147" i="1" l="1"/>
  <c r="B146" i="1"/>
  <c r="C146" i="1" s="1"/>
  <c r="A148" i="1" l="1"/>
  <c r="B147" i="1"/>
  <c r="C147" i="1" s="1"/>
  <c r="B148" i="1" l="1"/>
  <c r="C148" i="1" s="1"/>
  <c r="A149" i="1"/>
  <c r="A150" i="1" l="1"/>
  <c r="B149" i="1"/>
  <c r="C149" i="1" s="1"/>
  <c r="A151" i="1" l="1"/>
  <c r="B150" i="1"/>
  <c r="C150" i="1" s="1"/>
  <c r="B151" i="1" l="1"/>
  <c r="C151" i="1" s="1"/>
  <c r="A152" i="1"/>
  <c r="A153" i="1" l="1"/>
  <c r="B152" i="1"/>
  <c r="C152" i="1" s="1"/>
  <c r="A154" i="1" l="1"/>
  <c r="B153" i="1"/>
  <c r="C153" i="1" s="1"/>
  <c r="A155" i="1" l="1"/>
  <c r="B154" i="1"/>
  <c r="C154" i="1" s="1"/>
  <c r="A156" i="1" l="1"/>
  <c r="B155" i="1"/>
  <c r="C155" i="1" s="1"/>
  <c r="B156" i="1" l="1"/>
  <c r="C156" i="1" s="1"/>
  <c r="A157" i="1"/>
  <c r="A158" i="1" l="1"/>
  <c r="B157" i="1"/>
  <c r="C157" i="1" s="1"/>
  <c r="A159" i="1" l="1"/>
  <c r="B158" i="1"/>
  <c r="C158" i="1" s="1"/>
  <c r="B159" i="1" l="1"/>
  <c r="C159" i="1" s="1"/>
  <c r="A160" i="1"/>
  <c r="A161" i="1" l="1"/>
  <c r="B160" i="1"/>
  <c r="C160" i="1" s="1"/>
  <c r="A162" i="1" l="1"/>
  <c r="B161" i="1"/>
  <c r="C161" i="1" s="1"/>
  <c r="B162" i="1" l="1"/>
  <c r="C162" i="1" s="1"/>
  <c r="A163" i="1"/>
  <c r="A164" i="1" l="1"/>
  <c r="B163" i="1"/>
  <c r="C163" i="1" s="1"/>
  <c r="B164" i="1" l="1"/>
  <c r="C164" i="1" s="1"/>
  <c r="A165" i="1"/>
  <c r="A166" i="1" l="1"/>
  <c r="B165" i="1"/>
  <c r="C165" i="1" s="1"/>
  <c r="A167" i="1" l="1"/>
  <c r="B166" i="1"/>
  <c r="C166" i="1" s="1"/>
  <c r="B167" i="1" l="1"/>
  <c r="C167" i="1" s="1"/>
  <c r="A168" i="1"/>
  <c r="A169" i="1" l="1"/>
  <c r="B168" i="1"/>
  <c r="C168" i="1" s="1"/>
  <c r="A170" i="1" l="1"/>
  <c r="B169" i="1"/>
  <c r="C169" i="1" s="1"/>
  <c r="A171" i="1" l="1"/>
  <c r="B170" i="1"/>
  <c r="C170" i="1" s="1"/>
  <c r="A172" i="1" l="1"/>
  <c r="B171" i="1"/>
  <c r="C171" i="1" s="1"/>
  <c r="B172" i="1" l="1"/>
  <c r="C172" i="1" s="1"/>
  <c r="A173" i="1"/>
  <c r="A174" i="1" l="1"/>
  <c r="B173" i="1"/>
  <c r="C173" i="1" s="1"/>
  <c r="A175" i="1" l="1"/>
  <c r="B174" i="1"/>
  <c r="C174" i="1" s="1"/>
  <c r="B175" i="1" l="1"/>
  <c r="C175" i="1" s="1"/>
  <c r="A176" i="1"/>
  <c r="A177" i="1" l="1"/>
  <c r="B176" i="1"/>
  <c r="C176" i="1" s="1"/>
  <c r="A178" i="1" l="1"/>
  <c r="B177" i="1"/>
  <c r="C177" i="1" s="1"/>
  <c r="A179" i="1" l="1"/>
  <c r="B178" i="1"/>
  <c r="C178" i="1" s="1"/>
  <c r="A180" i="1" l="1"/>
  <c r="B179" i="1"/>
  <c r="C179" i="1" s="1"/>
  <c r="B180" i="1" l="1"/>
  <c r="C180" i="1" s="1"/>
  <c r="A181" i="1"/>
  <c r="A182" i="1" l="1"/>
  <c r="B181" i="1"/>
  <c r="C181" i="1" s="1"/>
  <c r="A183" i="1" l="1"/>
  <c r="B182" i="1"/>
  <c r="C182" i="1" s="1"/>
  <c r="B183" i="1" l="1"/>
  <c r="C183" i="1" s="1"/>
  <c r="A184" i="1"/>
  <c r="A185" i="1" l="1"/>
  <c r="B184" i="1"/>
  <c r="C184" i="1" s="1"/>
  <c r="A186" i="1" l="1"/>
  <c r="B185" i="1"/>
  <c r="C185" i="1" s="1"/>
  <c r="A187" i="1" l="1"/>
  <c r="B186" i="1"/>
  <c r="C186" i="1" s="1"/>
  <c r="A188" i="1" l="1"/>
  <c r="B187" i="1"/>
  <c r="C187" i="1" s="1"/>
  <c r="B188" i="1" l="1"/>
  <c r="C188" i="1" s="1"/>
  <c r="A189" i="1"/>
  <c r="A190" i="1" l="1"/>
  <c r="B189" i="1"/>
  <c r="C189" i="1" s="1"/>
  <c r="A191" i="1" l="1"/>
  <c r="B190" i="1"/>
  <c r="C190" i="1" s="1"/>
  <c r="B191" i="1" l="1"/>
  <c r="C191" i="1" s="1"/>
  <c r="A192" i="1"/>
  <c r="A193" i="1" l="1"/>
  <c r="B192" i="1"/>
  <c r="C192" i="1" s="1"/>
  <c r="A194" i="1" l="1"/>
  <c r="B193" i="1"/>
  <c r="C193" i="1" s="1"/>
  <c r="B194" i="1" l="1"/>
  <c r="C194" i="1" s="1"/>
  <c r="A195" i="1"/>
  <c r="A196" i="1" l="1"/>
  <c r="B195" i="1"/>
  <c r="C195" i="1" s="1"/>
  <c r="B196" i="1" l="1"/>
  <c r="C196" i="1" s="1"/>
  <c r="A197" i="1"/>
  <c r="A198" i="1" l="1"/>
  <c r="B197" i="1"/>
  <c r="C197" i="1" s="1"/>
  <c r="A199" i="1" l="1"/>
  <c r="B198" i="1"/>
  <c r="C198" i="1" s="1"/>
  <c r="B199" i="1" l="1"/>
  <c r="C199" i="1" s="1"/>
  <c r="A200" i="1"/>
  <c r="A201" i="1" l="1"/>
  <c r="B200" i="1"/>
  <c r="C200" i="1" s="1"/>
  <c r="A202" i="1" l="1"/>
  <c r="B201" i="1"/>
  <c r="C201" i="1" s="1"/>
  <c r="A203" i="1" l="1"/>
  <c r="B202" i="1"/>
  <c r="C202" i="1" s="1"/>
  <c r="A204" i="1" l="1"/>
  <c r="B203" i="1"/>
  <c r="C203" i="1" s="1"/>
  <c r="B204" i="1" l="1"/>
  <c r="C204" i="1" s="1"/>
  <c r="A205" i="1"/>
  <c r="A206" i="1" l="1"/>
  <c r="B205" i="1"/>
  <c r="C205" i="1" s="1"/>
  <c r="A207" i="1" l="1"/>
  <c r="B206" i="1"/>
  <c r="C206" i="1" s="1"/>
  <c r="B207" i="1" l="1"/>
  <c r="C207" i="1" s="1"/>
  <c r="A208" i="1"/>
  <c r="A209" i="1" l="1"/>
  <c r="B208" i="1"/>
  <c r="C208" i="1" s="1"/>
  <c r="A210" i="1" l="1"/>
  <c r="B209" i="1"/>
  <c r="C209" i="1" s="1"/>
  <c r="A211" i="1" l="1"/>
  <c r="B210" i="1"/>
  <c r="C210" i="1" s="1"/>
  <c r="A212" i="1" l="1"/>
  <c r="B211" i="1"/>
  <c r="C211" i="1" s="1"/>
  <c r="B212" i="1" l="1"/>
  <c r="C212" i="1" s="1"/>
  <c r="A213" i="1"/>
  <c r="A214" i="1" l="1"/>
  <c r="B213" i="1"/>
  <c r="C213" i="1" s="1"/>
  <c r="A215" i="1" l="1"/>
  <c r="B214" i="1"/>
  <c r="C214" i="1" s="1"/>
  <c r="B215" i="1" l="1"/>
  <c r="C215" i="1" s="1"/>
  <c r="A216" i="1"/>
  <c r="A217" i="1" l="1"/>
  <c r="B216" i="1"/>
  <c r="C216" i="1" s="1"/>
  <c r="A218" i="1" l="1"/>
  <c r="B217" i="1"/>
  <c r="C217" i="1" s="1"/>
  <c r="A219" i="1" l="1"/>
  <c r="B218" i="1"/>
  <c r="C218" i="1" s="1"/>
  <c r="A220" i="1" l="1"/>
  <c r="B219" i="1"/>
  <c r="C219" i="1" s="1"/>
  <c r="B220" i="1" l="1"/>
  <c r="C220" i="1" s="1"/>
  <c r="A221" i="1"/>
  <c r="A222" i="1" l="1"/>
  <c r="B221" i="1"/>
  <c r="C221" i="1" s="1"/>
  <c r="A223" i="1" l="1"/>
  <c r="B223" i="1" s="1"/>
  <c r="C223" i="1" s="1"/>
  <c r="B222" i="1"/>
  <c r="C222" i="1" s="1"/>
  <c r="B23" i="1"/>
  <c r="B24" i="1"/>
  <c r="B25" i="1" s="1"/>
  <c r="C25" i="1" l="1"/>
  <c r="B26" i="1"/>
  <c r="C24" i="1"/>
  <c r="C26" i="1" l="1"/>
  <c r="B27" i="1"/>
  <c r="C27" i="1" l="1"/>
  <c r="B28" i="1"/>
  <c r="B29" i="1" l="1"/>
  <c r="C28" i="1"/>
  <c r="C29" i="1" l="1"/>
  <c r="B30" i="1"/>
  <c r="C30" i="1" l="1"/>
  <c r="B31" i="1"/>
  <c r="B32" i="1" l="1"/>
  <c r="C31" i="1"/>
  <c r="C32" i="1" l="1"/>
  <c r="B33" i="1"/>
  <c r="B34" i="1" l="1"/>
  <c r="C33" i="1"/>
  <c r="B35" i="1" l="1"/>
  <c r="C34" i="1"/>
  <c r="B36" i="1" l="1"/>
  <c r="C35" i="1"/>
  <c r="C36" i="1" l="1"/>
  <c r="B37" i="1"/>
  <c r="C37" i="1" l="1"/>
  <c r="B38" i="1"/>
  <c r="C38" i="1" l="1"/>
  <c r="B39" i="1"/>
  <c r="C39" i="1" l="1"/>
  <c r="B40" i="1"/>
  <c r="C40" i="1" l="1"/>
  <c r="B41" i="1"/>
  <c r="B42" i="1" l="1"/>
  <c r="C41" i="1"/>
  <c r="C42" i="1" l="1"/>
  <c r="B43" i="1"/>
  <c r="C43" i="1" s="1"/>
  <c r="K23" i="1" s="1"/>
  <c r="K24" i="1" s="1"/>
  <c r="H31" i="1" s="1"/>
  <c r="H38" i="1" s="1"/>
  <c r="J31" i="1" s="1"/>
  <c r="K31" i="1" s="1"/>
</calcChain>
</file>

<file path=xl/sharedStrings.xml><?xml version="1.0" encoding="utf-8"?>
<sst xmlns="http://schemas.openxmlformats.org/spreadsheetml/2006/main" count="51" uniqueCount="49">
  <si>
    <t>PR FESR 21/27 – Bando Digitalizzazione e efficientamento produttivo</t>
  </si>
  <si>
    <t>Rate</t>
  </si>
  <si>
    <t>Capitale Residuo</t>
  </si>
  <si>
    <t>Esl Rata</t>
  </si>
  <si>
    <t>Esl Totale</t>
  </si>
  <si>
    <t>Tasso Ag.</t>
  </si>
  <si>
    <t>Esl %</t>
  </si>
  <si>
    <t>Frequenza</t>
  </si>
  <si>
    <t>Quota Reg.</t>
  </si>
  <si>
    <t>TABELLA RIEPILOGATIVA DEI PIANI DI AMMORTAMENTO</t>
  </si>
  <si>
    <t>Durata piano di amm.to</t>
  </si>
  <si>
    <t>Rate effettive</t>
  </si>
  <si>
    <t>Preammortamento</t>
  </si>
  <si>
    <r>
      <t xml:space="preserve">Rate complessive 
</t>
    </r>
    <r>
      <rPr>
        <sz val="8"/>
        <color theme="1"/>
        <rFont val="Calibri"/>
        <family val="2"/>
        <scheme val="minor"/>
      </rPr>
      <t>(rate effettive + rate di preammortamento)</t>
    </r>
  </si>
  <si>
    <t xml:space="preserve">TABELLA DI CALCOLO DELL'ESL DEL FINANZIAMENTO </t>
  </si>
  <si>
    <t>Tasso di riferimento**</t>
  </si>
  <si>
    <t>Tot. deliberato dalla Banca</t>
  </si>
  <si>
    <t xml:space="preserve">Tot. progetto Ammesso </t>
  </si>
  <si>
    <t>Codice progetto</t>
  </si>
  <si>
    <t>ESL max concedibile</t>
  </si>
  <si>
    <t xml:space="preserve">ESL Finanziamento </t>
  </si>
  <si>
    <t>ESL disponibile</t>
  </si>
  <si>
    <t>Contributo concedibile €</t>
  </si>
  <si>
    <t>codice progetto</t>
  </si>
  <si>
    <t>Tipologia progetto</t>
  </si>
  <si>
    <t>ESL max contributo</t>
  </si>
  <si>
    <t>progetti di digitalizzazione/competitività Piccola e Micro</t>
  </si>
  <si>
    <t>progetti di digitalizzazione/competitività Media impresa</t>
  </si>
  <si>
    <t>progetti di digitalizzazione/competitività Piccola e Micro - area 107.3.c</t>
  </si>
  <si>
    <t>progetti di digitalizzazione/competitività Media impresa - area 107.3.c</t>
  </si>
  <si>
    <t>TABELLA DI CALCOLO DEL CONTRIBUTO</t>
  </si>
  <si>
    <t>Rate complessive</t>
  </si>
  <si>
    <t>A) 60 mesi senza preamm.to</t>
  </si>
  <si>
    <t>A) 60 mesi con preamm.to di 6 mesi</t>
  </si>
  <si>
    <t>B) 72  mesi senza preamm.to</t>
  </si>
  <si>
    <t>B) 72 mesi con preamm.to di 12 mesi</t>
  </si>
  <si>
    <t>Tipologia di Piani di Ammortamento previsti dal Bando ( par. 3.3)</t>
  </si>
  <si>
    <t>A) 60 mesi, di cui 6 di preammortamento facoltativo, per investimenti inferiori o uguali a 1.000.000,00 €;
B) 72 mesi, di cui 12 di preammortamento facoltativo, per investimenti superiori a 1.000.000,00 €;
C) limitatamente alle imprese a media capitalizzazione, 84 mesi, di cui 12 di preammortamento facoltativo, per investimenti superiori a 2.000.000,00 €.</t>
  </si>
  <si>
    <t>** Tasso di riferimento UE per l'Italia</t>
  </si>
  <si>
    <r>
      <t xml:space="preserve">progetti di digitalizzazione/competitività </t>
    </r>
    <r>
      <rPr>
        <i/>
        <sz val="10"/>
        <rFont val="Calibri"/>
        <family val="2"/>
      </rPr>
      <t>green</t>
    </r>
    <r>
      <rPr>
        <sz val="10"/>
        <rFont val="Calibri"/>
        <family val="2"/>
      </rPr>
      <t xml:space="preserve"> Piccola e Micro</t>
    </r>
  </si>
  <si>
    <r>
      <t>progetti di digitalizzazione/competitività</t>
    </r>
    <r>
      <rPr>
        <i/>
        <sz val="10"/>
        <rFont val="Calibri"/>
        <family val="2"/>
      </rPr>
      <t xml:space="preserve"> green</t>
    </r>
    <r>
      <rPr>
        <sz val="10"/>
        <rFont val="Calibri"/>
        <family val="2"/>
      </rPr>
      <t xml:space="preserve"> Media impresa</t>
    </r>
  </si>
  <si>
    <r>
      <t xml:space="preserve">progetti di digitalizzazione/competitività </t>
    </r>
    <r>
      <rPr>
        <i/>
        <sz val="10"/>
        <rFont val="Calibri"/>
        <family val="2"/>
      </rPr>
      <t>green</t>
    </r>
    <r>
      <rPr>
        <sz val="10"/>
        <rFont val="Calibri"/>
        <family val="2"/>
      </rPr>
      <t xml:space="preserve"> Media capitalizzazione</t>
    </r>
  </si>
  <si>
    <r>
      <t>progetti di digitalizzazione/competitività</t>
    </r>
    <r>
      <rPr>
        <i/>
        <sz val="10"/>
        <rFont val="Calibri"/>
        <family val="2"/>
      </rPr>
      <t xml:space="preserve"> green</t>
    </r>
    <r>
      <rPr>
        <sz val="10"/>
        <rFont val="Calibri"/>
        <family val="2"/>
      </rPr>
      <t xml:space="preserve"> Piccola e Micro - area 107.3.c</t>
    </r>
  </si>
  <si>
    <r>
      <t xml:space="preserve">progetti di digitalizzazione/competitività </t>
    </r>
    <r>
      <rPr>
        <i/>
        <sz val="10"/>
        <rFont val="Calibri"/>
        <family val="2"/>
      </rPr>
      <t>green</t>
    </r>
    <r>
      <rPr>
        <sz val="10"/>
        <rFont val="Calibri"/>
        <family val="2"/>
      </rPr>
      <t xml:space="preserve"> Media impresa - area 107.3.c</t>
    </r>
  </si>
  <si>
    <r>
      <t xml:space="preserve">progetti di digitalizzazione/competitività </t>
    </r>
    <r>
      <rPr>
        <i/>
        <sz val="10"/>
        <rFont val="Calibri"/>
        <family val="2"/>
      </rPr>
      <t>green</t>
    </r>
    <r>
      <rPr>
        <sz val="10"/>
        <rFont val="Calibri"/>
        <family val="2"/>
      </rPr>
      <t xml:space="preserve"> Media capitalizzazione - area 107.3.c</t>
    </r>
  </si>
  <si>
    <r>
      <t xml:space="preserve">Il seguente file viene fornito al fine di permettere una </t>
    </r>
    <r>
      <rPr>
        <u/>
        <sz val="11"/>
        <rFont val="Calibri"/>
        <family val="2"/>
        <scheme val="minor"/>
      </rPr>
      <t>simulazione orientativa</t>
    </r>
    <r>
      <rPr>
        <sz val="11"/>
        <rFont val="Calibri"/>
        <family val="2"/>
        <scheme val="minor"/>
      </rPr>
      <t xml:space="preserve"> dell'ESL relativo al finanziamento nonché dell'importo dell'eventuale contributo, riconoscibile fino a concorrenza delle soglie massime di aiuto previste dal Bando al par. 2.12.4.
</t>
    </r>
    <r>
      <rPr>
        <b/>
        <sz val="11"/>
        <rFont val="Calibri"/>
        <family val="2"/>
        <scheme val="minor"/>
      </rPr>
      <t xml:space="preserve">N.B. </t>
    </r>
    <r>
      <rPr>
        <sz val="11"/>
        <rFont val="Calibri"/>
        <family val="2"/>
        <scheme val="minor"/>
      </rPr>
      <t xml:space="preserve">
- I risultati ottenuti non </t>
    </r>
    <r>
      <rPr>
        <u/>
        <sz val="11"/>
        <rFont val="Calibri"/>
        <family val="2"/>
        <scheme val="minor"/>
      </rPr>
      <t xml:space="preserve">hanno alcuna valenza </t>
    </r>
    <r>
      <rPr>
        <sz val="11"/>
        <rFont val="Calibri"/>
        <family val="2"/>
        <scheme val="minor"/>
      </rPr>
      <t>ai fini dell'ammissibilità della domanda di agevolazione. Pertanto il file di simulazione eventualmente fornito dall'impresa proponente, in una qualsiasi fase del procedimento amministrativo, non sarà in alcun modo preso in considerazione.  
- A fini di semplificazione, il file di simulazione non prevede la maggiorazione del contributo nel caso di possesso di una o più premialità.
- L'impresa proponente deve compilare solamente le celle evidenziate in verde.</t>
    </r>
  </si>
  <si>
    <t>Spread bancario</t>
  </si>
  <si>
    <t>C) 84 mesi senza preamm.to</t>
  </si>
  <si>
    <t>C) 84 mesi con preamm.to di 12 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</si>
</sst>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]\ * #,##0.00_-;\-[$€]\ * #,##0.00_-;_-[$€]\ * \-??_-;_-@_-"/>
    <numFmt numFmtId="165" formatCode="0.000%"/>
  </numFmts>
  <fonts count="29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0"/>
      <name val="Arial"/>
    </font>
    <font>
      <sz val="12"/>
      <name val="Courier New"/>
      <family val="3"/>
      <charset val="1"/>
    </font>
    <font>
      <b/>
      <sz val="10"/>
      <name val="Arial"/>
      <family val="2"/>
      <charset val="1"/>
    </font>
    <font>
      <sz val="10"/>
      <color rgb="FFFFFFFF"/>
      <name val="Arial"/>
      <family val="2"/>
      <charset val="1"/>
    </font>
    <font>
      <sz val="10"/>
      <name val="Arial"/>
      <family val="2"/>
      <charset val="1"/>
    </font>
    <font>
      <sz val="10"/>
      <name val="Arial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Arial"/>
      <charset val="1"/>
    </font>
    <font>
      <b/>
      <sz val="10"/>
      <name val="Arial"/>
      <family val="2"/>
    </font>
    <font>
      <b/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Calibri"/>
      <family val="2"/>
    </font>
    <font>
      <sz val="10"/>
      <color theme="0"/>
      <name val="Arial"/>
      <family val="2"/>
    </font>
    <font>
      <b/>
      <sz val="11"/>
      <color theme="0"/>
      <name val="Times New Roman"/>
      <family val="1"/>
      <charset val="1"/>
    </font>
    <font>
      <sz val="11"/>
      <color theme="0"/>
      <name val="Times New Roman"/>
      <family val="1"/>
      <charset val="1"/>
    </font>
    <font>
      <b/>
      <sz val="14"/>
      <name val="Arial"/>
      <family val="2"/>
      <charset val="1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  <charset val="1"/>
    </font>
    <font>
      <i/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rgb="FFFF9900"/>
      </patternFill>
    </fill>
    <fill>
      <patternFill patternType="solid">
        <fgColor rgb="FFDDEBF7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Border="0" applyAlignment="0" applyProtection="0"/>
    <xf numFmtId="9" fontId="7" fillId="0" borderId="0" applyBorder="0" applyProtection="0"/>
    <xf numFmtId="164" fontId="7" fillId="0" borderId="0" applyBorder="0" applyProtection="0"/>
    <xf numFmtId="0" fontId="3" fillId="0" borderId="0"/>
    <xf numFmtId="0" fontId="1" fillId="0" borderId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5" fillId="0" borderId="0" xfId="0" applyFont="1"/>
    <xf numFmtId="10" fontId="0" fillId="0" borderId="0" xfId="0" applyNumberFormat="1"/>
    <xf numFmtId="0" fontId="6" fillId="0" borderId="0" xfId="0" applyFont="1"/>
    <xf numFmtId="0" fontId="0" fillId="0" borderId="0" xfId="0" applyBorder="1"/>
    <xf numFmtId="0" fontId="21" fillId="0" borderId="0" xfId="0" applyFont="1" applyFill="1" applyBorder="1" applyProtection="1">
      <protection hidden="1"/>
    </xf>
    <xf numFmtId="0" fontId="22" fillId="0" borderId="0" xfId="4" applyFont="1" applyFill="1" applyBorder="1" applyAlignment="1" applyProtection="1">
      <alignment horizontal="left" vertical="top"/>
      <protection hidden="1"/>
    </xf>
    <xf numFmtId="4" fontId="22" fillId="0" borderId="0" xfId="4" applyNumberFormat="1" applyFont="1" applyFill="1" applyBorder="1" applyAlignment="1" applyProtection="1">
      <alignment horizontal="left" vertical="top"/>
      <protection hidden="1"/>
    </xf>
    <xf numFmtId="0" fontId="23" fillId="0" borderId="0" xfId="4" applyFont="1" applyFill="1" applyBorder="1" applyAlignment="1" applyProtection="1">
      <alignment horizontal="right"/>
      <protection hidden="1"/>
    </xf>
    <xf numFmtId="4" fontId="23" fillId="0" borderId="0" xfId="4" applyNumberFormat="1" applyFont="1" applyFill="1" applyBorder="1" applyAlignment="1" applyProtection="1">
      <alignment horizontal="right"/>
      <protection hidden="1"/>
    </xf>
    <xf numFmtId="0" fontId="23" fillId="0" borderId="0" xfId="4" applyFont="1" applyFill="1" applyBorder="1" applyProtection="1">
      <protection hidden="1"/>
    </xf>
    <xf numFmtId="4" fontId="23" fillId="0" borderId="0" xfId="4" applyNumberFormat="1" applyFont="1" applyFill="1" applyBorder="1" applyProtection="1">
      <protection hidden="1"/>
    </xf>
    <xf numFmtId="10" fontId="17" fillId="0" borderId="26" xfId="2" applyNumberFormat="1" applyFont="1" applyFill="1" applyBorder="1" applyAlignment="1" applyProtection="1">
      <alignment horizontal="center" vertical="center"/>
      <protection hidden="1"/>
    </xf>
    <xf numFmtId="43" fontId="18" fillId="0" borderId="27" xfId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8" fillId="4" borderId="12" xfId="5" applyFont="1" applyFill="1" applyBorder="1" applyAlignment="1" applyProtection="1">
      <alignment horizontal="center" vertical="center" wrapText="1"/>
      <protection hidden="1"/>
    </xf>
    <xf numFmtId="0" fontId="13" fillId="0" borderId="5" xfId="5" applyFont="1" applyBorder="1" applyProtection="1">
      <protection hidden="1"/>
    </xf>
    <xf numFmtId="0" fontId="13" fillId="0" borderId="14" xfId="5" applyFont="1" applyBorder="1" applyProtection="1">
      <protection hidden="1"/>
    </xf>
    <xf numFmtId="0" fontId="13" fillId="0" borderId="8" xfId="5" applyFont="1" applyBorder="1" applyProtection="1">
      <protection hidden="1"/>
    </xf>
    <xf numFmtId="0" fontId="15" fillId="0" borderId="21" xfId="0" applyFont="1" applyBorder="1" applyAlignment="1" applyProtection="1">
      <alignment vertical="center" wrapText="1"/>
      <protection hidden="1"/>
    </xf>
    <xf numFmtId="0" fontId="16" fillId="0" borderId="15" xfId="6" applyFont="1" applyBorder="1" applyAlignment="1" applyProtection="1">
      <alignment vertical="center" wrapText="1"/>
      <protection hidden="1"/>
    </xf>
    <xf numFmtId="165" fontId="6" fillId="0" borderId="15" xfId="2" applyNumberFormat="1" applyFont="1" applyBorder="1" applyAlignment="1" applyProtection="1">
      <alignment vertical="center"/>
      <protection hidden="1"/>
    </xf>
    <xf numFmtId="0" fontId="15" fillId="0" borderId="15" xfId="0" applyFont="1" applyBorder="1" applyAlignment="1" applyProtection="1">
      <alignment vertical="center" wrapText="1"/>
      <protection hidden="1"/>
    </xf>
    <xf numFmtId="0" fontId="16" fillId="0" borderId="23" xfId="6" applyFont="1" applyBorder="1" applyAlignment="1" applyProtection="1">
      <alignment vertical="center"/>
      <protection hidden="1"/>
    </xf>
    <xf numFmtId="0" fontId="15" fillId="0" borderId="1" xfId="0" applyFont="1" applyBorder="1" applyAlignment="1" applyProtection="1">
      <alignment vertical="center"/>
      <protection hidden="1"/>
    </xf>
    <xf numFmtId="165" fontId="4" fillId="0" borderId="1" xfId="2" applyNumberFormat="1" applyFont="1" applyBorder="1" applyAlignment="1" applyProtection="1">
      <alignment vertical="center" wrapText="1"/>
      <protection hidden="1"/>
    </xf>
    <xf numFmtId="4" fontId="15" fillId="0" borderId="24" xfId="0" applyNumberFormat="1" applyFont="1" applyBorder="1" applyAlignment="1" applyProtection="1">
      <alignment vertical="center"/>
      <protection hidden="1"/>
    </xf>
    <xf numFmtId="165" fontId="6" fillId="0" borderId="1" xfId="2" applyNumberFormat="1" applyFont="1" applyBorder="1" applyAlignment="1" applyProtection="1">
      <alignment vertical="center"/>
      <protection hidden="1"/>
    </xf>
    <xf numFmtId="0" fontId="15" fillId="0" borderId="25" xfId="0" applyFont="1" applyBorder="1" applyAlignment="1" applyProtection="1">
      <alignment vertical="center"/>
      <protection hidden="1"/>
    </xf>
    <xf numFmtId="0" fontId="6" fillId="0" borderId="26" xfId="0" applyFont="1" applyFill="1" applyBorder="1" applyAlignment="1" applyProtection="1">
      <alignment vertical="center"/>
      <protection hidden="1"/>
    </xf>
    <xf numFmtId="0" fontId="15" fillId="0" borderId="26" xfId="0" applyFont="1" applyBorder="1" applyAlignment="1" applyProtection="1">
      <alignment vertical="center"/>
      <protection hidden="1"/>
    </xf>
    <xf numFmtId="165" fontId="6" fillId="0" borderId="26" xfId="2" applyNumberFormat="1" applyFont="1" applyBorder="1" applyAlignment="1" applyProtection="1">
      <alignment vertical="center"/>
      <protection hidden="1"/>
    </xf>
    <xf numFmtId="0" fontId="6" fillId="0" borderId="26" xfId="0" applyFont="1" applyBorder="1" applyAlignment="1" applyProtection="1">
      <alignment vertical="center"/>
      <protection hidden="1"/>
    </xf>
    <xf numFmtId="0" fontId="6" fillId="0" borderId="27" xfId="0" applyFont="1" applyBorder="1" applyAlignment="1" applyProtection="1">
      <alignment vertical="center"/>
      <protection hidden="1"/>
    </xf>
    <xf numFmtId="0" fontId="19" fillId="7" borderId="16" xfId="5" applyFont="1" applyFill="1" applyBorder="1" applyAlignment="1" applyProtection="1">
      <alignment horizontal="center" vertical="center"/>
      <protection hidden="1"/>
    </xf>
    <xf numFmtId="0" fontId="19" fillId="7" borderId="17" xfId="5" applyFont="1" applyFill="1" applyBorder="1" applyAlignment="1" applyProtection="1">
      <alignment horizontal="center" vertical="center"/>
      <protection hidden="1"/>
    </xf>
    <xf numFmtId="0" fontId="19" fillId="8" borderId="18" xfId="5" applyFont="1" applyFill="1" applyBorder="1" applyAlignment="1" applyProtection="1">
      <alignment horizontal="center" vertical="center"/>
      <protection hidden="1"/>
    </xf>
    <xf numFmtId="0" fontId="8" fillId="4" borderId="29" xfId="5" applyFont="1" applyFill="1" applyBorder="1" applyAlignment="1" applyProtection="1">
      <alignment horizontal="center" vertical="center" wrapText="1"/>
      <protection hidden="1"/>
    </xf>
    <xf numFmtId="0" fontId="8" fillId="4" borderId="32" xfId="5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Fill="1" applyBorder="1" applyAlignment="1" applyProtection="1">
      <alignment vertical="center"/>
      <protection hidden="1"/>
    </xf>
    <xf numFmtId="0" fontId="20" fillId="0" borderId="4" xfId="0" applyFont="1" applyFill="1" applyBorder="1" applyAlignment="1" applyProtection="1">
      <alignment vertical="center"/>
      <protection hidden="1"/>
    </xf>
    <xf numFmtId="9" fontId="20" fillId="0" borderId="4" xfId="0" applyNumberFormat="1" applyFont="1" applyFill="1" applyBorder="1" applyAlignment="1" applyProtection="1">
      <alignment vertical="center"/>
      <protection hidden="1"/>
    </xf>
    <xf numFmtId="9" fontId="20" fillId="0" borderId="5" xfId="0" applyNumberFormat="1" applyFont="1" applyFill="1" applyBorder="1" applyAlignment="1" applyProtection="1">
      <alignment vertical="center"/>
      <protection hidden="1"/>
    </xf>
    <xf numFmtId="0" fontId="20" fillId="0" borderId="13" xfId="0" applyFont="1" applyFill="1" applyBorder="1" applyAlignment="1" applyProtection="1">
      <alignment vertical="center"/>
      <protection hidden="1"/>
    </xf>
    <xf numFmtId="0" fontId="20" fillId="0" borderId="0" xfId="0" applyFont="1" applyFill="1" applyBorder="1" applyAlignment="1" applyProtection="1">
      <alignment vertical="center"/>
      <protection hidden="1"/>
    </xf>
    <xf numFmtId="9" fontId="20" fillId="0" borderId="0" xfId="0" applyNumberFormat="1" applyFont="1" applyFill="1" applyBorder="1" applyAlignment="1" applyProtection="1">
      <alignment vertical="center"/>
      <protection hidden="1"/>
    </xf>
    <xf numFmtId="10" fontId="20" fillId="0" borderId="14" xfId="0" applyNumberFormat="1" applyFont="1" applyFill="1" applyBorder="1" applyAlignment="1" applyProtection="1">
      <alignment vertical="center"/>
      <protection hidden="1"/>
    </xf>
    <xf numFmtId="2" fontId="21" fillId="0" borderId="0" xfId="0" applyNumberFormat="1" applyFont="1" applyProtection="1">
      <protection hidden="1"/>
    </xf>
    <xf numFmtId="10" fontId="21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5" fontId="21" fillId="0" borderId="0" xfId="0" applyNumberFormat="1" applyFont="1" applyProtection="1">
      <protection hidden="1"/>
    </xf>
    <xf numFmtId="10" fontId="20" fillId="0" borderId="0" xfId="0" applyNumberFormat="1" applyFont="1" applyFill="1" applyBorder="1" applyAlignment="1" applyProtection="1">
      <alignment vertical="center"/>
      <protection hidden="1"/>
    </xf>
    <xf numFmtId="0" fontId="20" fillId="0" borderId="6" xfId="0" applyFont="1" applyFill="1" applyBorder="1" applyAlignment="1" applyProtection="1">
      <alignment vertical="center"/>
      <protection hidden="1"/>
    </xf>
    <xf numFmtId="0" fontId="20" fillId="0" borderId="7" xfId="0" applyFont="1" applyFill="1" applyBorder="1" applyAlignment="1" applyProtection="1">
      <alignment vertical="center"/>
      <protection hidden="1"/>
    </xf>
    <xf numFmtId="10" fontId="20" fillId="0" borderId="7" xfId="0" applyNumberFormat="1" applyFont="1" applyFill="1" applyBorder="1" applyAlignment="1" applyProtection="1">
      <alignment vertical="center"/>
      <protection hidden="1"/>
    </xf>
    <xf numFmtId="10" fontId="20" fillId="0" borderId="8" xfId="0" applyNumberFormat="1" applyFont="1" applyFill="1" applyBorder="1" applyAlignment="1" applyProtection="1">
      <alignment vertical="center"/>
      <protection hidden="1"/>
    </xf>
    <xf numFmtId="0" fontId="6" fillId="6" borderId="1" xfId="0" applyFont="1" applyFill="1" applyBorder="1" applyAlignment="1" applyProtection="1">
      <alignment vertical="center"/>
      <protection locked="0"/>
    </xf>
    <xf numFmtId="165" fontId="6" fillId="6" borderId="15" xfId="2" applyNumberFormat="1" applyFont="1" applyFill="1" applyBorder="1" applyAlignment="1" applyProtection="1">
      <alignment vertical="center"/>
      <protection locked="0"/>
    </xf>
    <xf numFmtId="165" fontId="6" fillId="6" borderId="1" xfId="2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top" wrapText="1"/>
      <protection hidden="1"/>
    </xf>
    <xf numFmtId="0" fontId="25" fillId="0" borderId="0" xfId="0" applyFont="1" applyProtection="1">
      <protection hidden="1"/>
    </xf>
    <xf numFmtId="0" fontId="26" fillId="0" borderId="0" xfId="0" applyFont="1"/>
    <xf numFmtId="0" fontId="26" fillId="0" borderId="0" xfId="0" applyFont="1" applyProtection="1">
      <protection hidden="1"/>
    </xf>
    <xf numFmtId="0" fontId="21" fillId="0" borderId="0" xfId="0" applyFont="1"/>
    <xf numFmtId="0" fontId="27" fillId="0" borderId="0" xfId="0" applyFont="1"/>
    <xf numFmtId="0" fontId="23" fillId="0" borderId="33" xfId="4" applyFont="1" applyBorder="1" applyProtection="1"/>
    <xf numFmtId="4" fontId="23" fillId="0" borderId="33" xfId="4" applyNumberFormat="1" applyFont="1" applyBorder="1" applyProtection="1"/>
    <xf numFmtId="4" fontId="23" fillId="0" borderId="33" xfId="4" applyNumberFormat="1" applyFont="1" applyBorder="1"/>
    <xf numFmtId="0" fontId="23" fillId="0" borderId="2" xfId="4" applyFont="1" applyBorder="1" applyProtection="1"/>
    <xf numFmtId="4" fontId="23" fillId="0" borderId="2" xfId="4" applyNumberFormat="1" applyFont="1" applyBorder="1" applyProtection="1"/>
    <xf numFmtId="4" fontId="23" fillId="0" borderId="2" xfId="4" applyNumberFormat="1" applyFont="1" applyBorder="1"/>
    <xf numFmtId="0" fontId="23" fillId="0" borderId="0" xfId="4" applyFont="1" applyProtection="1"/>
    <xf numFmtId="4" fontId="23" fillId="0" borderId="0" xfId="4" applyNumberFormat="1" applyFont="1" applyProtection="1"/>
    <xf numFmtId="4" fontId="23" fillId="0" borderId="0" xfId="4" applyNumberFormat="1" applyFont="1"/>
    <xf numFmtId="10" fontId="15" fillId="0" borderId="24" xfId="2" applyNumberFormat="1" applyFont="1" applyBorder="1" applyAlignment="1" applyProtection="1">
      <alignment vertical="center"/>
      <protection hidden="1"/>
    </xf>
    <xf numFmtId="9" fontId="6" fillId="0" borderId="26" xfId="2" applyNumberFormat="1" applyFont="1" applyBorder="1" applyAlignment="1" applyProtection="1">
      <alignment vertical="center"/>
      <protection hidden="1"/>
    </xf>
    <xf numFmtId="10" fontId="0" fillId="0" borderId="26" xfId="0" applyNumberFormat="1" applyBorder="1" applyProtection="1">
      <protection hidden="1"/>
    </xf>
    <xf numFmtId="4" fontId="6" fillId="9" borderId="15" xfId="0" applyNumberFormat="1" applyFont="1" applyFill="1" applyBorder="1" applyAlignment="1" applyProtection="1">
      <alignment vertical="center"/>
      <protection locked="0" hidden="1"/>
    </xf>
    <xf numFmtId="4" fontId="6" fillId="0" borderId="22" xfId="0" applyNumberFormat="1" applyFont="1" applyFill="1" applyBorder="1" applyAlignment="1" applyProtection="1">
      <alignment vertical="center"/>
    </xf>
    <xf numFmtId="0" fontId="13" fillId="0" borderId="13" xfId="0" applyFont="1" applyBorder="1" applyAlignment="1" applyProtection="1">
      <alignment horizontal="left" vertical="center" wrapText="1"/>
      <protection hidden="1"/>
    </xf>
    <xf numFmtId="0" fontId="13" fillId="0" borderId="0" xfId="0" applyFont="1" applyBorder="1" applyAlignment="1" applyProtection="1">
      <alignment horizontal="left" vertical="center" wrapText="1"/>
      <protection hidden="1"/>
    </xf>
    <xf numFmtId="0" fontId="13" fillId="0" borderId="14" xfId="0" applyFont="1" applyBorder="1" applyAlignment="1" applyProtection="1">
      <alignment horizontal="left" vertical="center" wrapText="1"/>
      <protection hidden="1"/>
    </xf>
    <xf numFmtId="0" fontId="13" fillId="0" borderId="6" xfId="0" applyFont="1" applyBorder="1" applyAlignment="1" applyProtection="1">
      <alignment horizontal="left" vertical="center" wrapText="1"/>
      <protection hidden="1"/>
    </xf>
    <xf numFmtId="0" fontId="13" fillId="0" borderId="7" xfId="0" applyFont="1" applyBorder="1" applyAlignment="1" applyProtection="1">
      <alignment horizontal="left" vertical="center" wrapText="1"/>
      <protection hidden="1"/>
    </xf>
    <xf numFmtId="0" fontId="13" fillId="0" borderId="8" xfId="0" applyFont="1" applyBorder="1" applyAlignment="1" applyProtection="1">
      <alignment horizontal="left" vertical="center" wrapText="1"/>
      <protection hidden="1"/>
    </xf>
    <xf numFmtId="0" fontId="11" fillId="3" borderId="9" xfId="0" applyFont="1" applyFill="1" applyBorder="1" applyAlignment="1" applyProtection="1">
      <alignment horizontal="center" vertical="center"/>
      <protection hidden="1"/>
    </xf>
    <xf numFmtId="0" fontId="11" fillId="3" borderId="10" xfId="0" applyFont="1" applyFill="1" applyBorder="1" applyAlignment="1" applyProtection="1">
      <alignment horizontal="center" vertical="center"/>
      <protection hidden="1"/>
    </xf>
    <xf numFmtId="0" fontId="11" fillId="3" borderId="11" xfId="0" applyFont="1" applyFill="1" applyBorder="1" applyAlignment="1" applyProtection="1">
      <alignment horizontal="center" vertical="center"/>
      <protection hidden="1"/>
    </xf>
    <xf numFmtId="0" fontId="6" fillId="6" borderId="25" xfId="0" applyFont="1" applyFill="1" applyBorder="1" applyAlignment="1" applyProtection="1">
      <alignment horizontal="center" vertical="center"/>
      <protection locked="0"/>
    </xf>
    <xf numFmtId="0" fontId="6" fillId="6" borderId="26" xfId="0" applyFont="1" applyFill="1" applyBorder="1" applyAlignment="1" applyProtection="1">
      <alignment horizontal="center" vertical="center"/>
      <protection locked="0"/>
    </xf>
    <xf numFmtId="0" fontId="8" fillId="4" borderId="30" xfId="5" applyFont="1" applyFill="1" applyBorder="1" applyAlignment="1" applyProtection="1">
      <alignment horizontal="center" vertical="center" wrapText="1"/>
      <protection hidden="1"/>
    </xf>
    <xf numFmtId="0" fontId="8" fillId="4" borderId="31" xfId="5" applyFont="1" applyFill="1" applyBorder="1" applyAlignment="1" applyProtection="1">
      <alignment horizontal="center" vertical="center" wrapText="1"/>
      <protection hidden="1"/>
    </xf>
    <xf numFmtId="10" fontId="17" fillId="0" borderId="26" xfId="2" applyNumberFormat="1" applyFont="1" applyFill="1" applyBorder="1" applyAlignment="1" applyProtection="1">
      <alignment horizontal="center" vertical="center"/>
      <protection hidden="1"/>
    </xf>
    <xf numFmtId="0" fontId="11" fillId="5" borderId="9" xfId="0" applyFont="1" applyFill="1" applyBorder="1" applyAlignment="1" applyProtection="1">
      <alignment horizontal="center"/>
      <protection hidden="1"/>
    </xf>
    <xf numFmtId="0" fontId="11" fillId="5" borderId="10" xfId="0" applyFont="1" applyFill="1" applyBorder="1" applyAlignment="1" applyProtection="1">
      <alignment horizontal="center"/>
      <protection hidden="1"/>
    </xf>
    <xf numFmtId="0" fontId="11" fillId="5" borderId="11" xfId="0" applyFont="1" applyFill="1" applyBorder="1" applyAlignment="1" applyProtection="1">
      <alignment horizontal="center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13" fillId="0" borderId="7" xfId="0" applyFont="1" applyBorder="1" applyAlignment="1" applyProtection="1">
      <alignment horizontal="center"/>
      <protection hidden="1"/>
    </xf>
    <xf numFmtId="0" fontId="13" fillId="0" borderId="13" xfId="5" applyFont="1" applyBorder="1" applyAlignment="1" applyProtection="1">
      <alignment horizontal="left"/>
      <protection hidden="1"/>
    </xf>
    <xf numFmtId="0" fontId="13" fillId="0" borderId="0" xfId="5" applyFont="1" applyBorder="1" applyAlignment="1" applyProtection="1">
      <alignment horizontal="left"/>
      <protection hidden="1"/>
    </xf>
    <xf numFmtId="9" fontId="8" fillId="4" borderId="28" xfId="7" applyFont="1" applyFill="1" applyBorder="1" applyAlignment="1" applyProtection="1">
      <alignment horizontal="center" vertical="center" wrapText="1"/>
      <protection hidden="1"/>
    </xf>
    <xf numFmtId="9" fontId="8" fillId="4" borderId="29" xfId="7" applyFont="1" applyFill="1" applyBorder="1" applyAlignment="1" applyProtection="1">
      <alignment horizontal="center" vertical="center" wrapText="1"/>
      <protection hidden="1"/>
    </xf>
    <xf numFmtId="0" fontId="8" fillId="4" borderId="9" xfId="5" applyFont="1" applyFill="1" applyBorder="1" applyAlignment="1" applyProtection="1">
      <alignment horizontal="center" vertical="center" wrapText="1"/>
      <protection hidden="1"/>
    </xf>
    <xf numFmtId="0" fontId="8" fillId="4" borderId="11" xfId="5" applyFont="1" applyFill="1" applyBorder="1" applyAlignment="1" applyProtection="1">
      <alignment horizontal="center" vertical="center" wrapText="1"/>
      <protection hidden="1"/>
    </xf>
    <xf numFmtId="0" fontId="13" fillId="0" borderId="3" xfId="5" applyFont="1" applyBorder="1" applyAlignment="1" applyProtection="1">
      <alignment horizontal="left"/>
      <protection hidden="1"/>
    </xf>
    <xf numFmtId="0" fontId="13" fillId="0" borderId="4" xfId="5" applyFont="1" applyBorder="1" applyAlignment="1" applyProtection="1">
      <alignment horizontal="left"/>
      <protection hidden="1"/>
    </xf>
    <xf numFmtId="0" fontId="4" fillId="0" borderId="0" xfId="0" applyFont="1" applyFill="1" applyBorder="1" applyAlignment="1" applyProtection="1">
      <alignment horizontal="left" vertical="top" wrapText="1"/>
      <protection hidden="1"/>
    </xf>
    <xf numFmtId="0" fontId="24" fillId="0" borderId="19" xfId="0" applyFont="1" applyBorder="1" applyAlignment="1" applyProtection="1">
      <alignment horizontal="center" vertical="center"/>
      <protection hidden="1"/>
    </xf>
    <xf numFmtId="0" fontId="24" fillId="0" borderId="34" xfId="0" applyFont="1" applyBorder="1" applyAlignment="1" applyProtection="1">
      <alignment horizontal="center" vertical="center"/>
      <protection hidden="1"/>
    </xf>
    <xf numFmtId="0" fontId="24" fillId="0" borderId="20" xfId="0" applyFont="1" applyBorder="1" applyAlignment="1" applyProtection="1">
      <alignment horizontal="center" vertical="center"/>
      <protection hidden="1"/>
    </xf>
    <xf numFmtId="0" fontId="13" fillId="0" borderId="0" xfId="5" applyFont="1" applyBorder="1" applyAlignment="1" applyProtection="1">
      <alignment horizontal="center"/>
      <protection hidden="1"/>
    </xf>
    <xf numFmtId="0" fontId="13" fillId="0" borderId="7" xfId="5" applyFont="1" applyBorder="1" applyAlignment="1" applyProtection="1">
      <alignment horizontal="center"/>
      <protection hidden="1"/>
    </xf>
    <xf numFmtId="0" fontId="8" fillId="4" borderId="3" xfId="5" applyFont="1" applyFill="1" applyBorder="1" applyAlignment="1" applyProtection="1">
      <alignment horizontal="center" vertical="center" wrapText="1"/>
      <protection hidden="1"/>
    </xf>
    <xf numFmtId="0" fontId="8" fillId="4" borderId="5" xfId="5" applyFont="1" applyFill="1" applyBorder="1" applyAlignment="1" applyProtection="1">
      <alignment horizontal="center" vertical="center" wrapText="1"/>
      <protection hidden="1"/>
    </xf>
    <xf numFmtId="0" fontId="13" fillId="0" borderId="4" xfId="5" applyFont="1" applyBorder="1" applyAlignment="1" applyProtection="1">
      <alignment horizontal="center"/>
      <protection hidden="1"/>
    </xf>
    <xf numFmtId="0" fontId="13" fillId="0" borderId="6" xfId="5" applyFont="1" applyBorder="1" applyAlignment="1" applyProtection="1">
      <alignment horizontal="left"/>
      <protection hidden="1"/>
    </xf>
    <xf numFmtId="0" fontId="13" fillId="0" borderId="7" xfId="5" applyFont="1" applyBorder="1" applyAlignment="1" applyProtection="1">
      <alignment horizontal="left"/>
      <protection hidden="1"/>
    </xf>
    <xf numFmtId="0" fontId="13" fillId="0" borderId="4" xfId="0" applyFont="1" applyBorder="1" applyAlignment="1" applyProtection="1">
      <alignment horizontal="center"/>
      <protection hidden="1"/>
    </xf>
    <xf numFmtId="0" fontId="9" fillId="2" borderId="0" xfId="0" applyFont="1" applyFill="1" applyBorder="1" applyAlignment="1" applyProtection="1">
      <alignment horizontal="left" vertical="top" wrapText="1"/>
      <protection hidden="1"/>
    </xf>
  </cellXfs>
  <cellStyles count="8">
    <cellStyle name="Collegamento ipertestuale" xfId="6" builtinId="8"/>
    <cellStyle name="Euro" xfId="3"/>
    <cellStyle name="Migliaia" xfId="1" builtinId="3"/>
    <cellStyle name="Normale" xfId="0" builtinId="0"/>
    <cellStyle name="Normale 2" xfId="5"/>
    <cellStyle name="Normale_99C00035" xfId="4"/>
    <cellStyle name="Percentuale" xfId="2" builtinId="5"/>
    <cellStyle name="Percentuale 2" xfId="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petition-policy.ec.europa.eu/state-aid/legislation/reference-discount-rates-and-recovery-interest-rates/reference-and-discount-rates_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3"/>
  <sheetViews>
    <sheetView tabSelected="1" topLeftCell="D1" zoomScale="80" zoomScaleNormal="80" workbookViewId="0">
      <selection activeCell="G20" sqref="G20"/>
    </sheetView>
  </sheetViews>
  <sheetFormatPr defaultColWidth="8.7109375" defaultRowHeight="12.75" x14ac:dyDescent="0.2"/>
  <cols>
    <col min="1" max="1" width="5.42578125" style="63" hidden="1" customWidth="1"/>
    <col min="2" max="2" width="17.28515625" style="63" hidden="1" customWidth="1"/>
    <col min="3" max="3" width="9" style="63" hidden="1" customWidth="1"/>
    <col min="4" max="4" width="8.28515625" customWidth="1"/>
    <col min="5" max="5" width="19.7109375" customWidth="1"/>
    <col min="6" max="6" width="13.7109375" customWidth="1"/>
    <col min="7" max="7" width="18" customWidth="1"/>
    <col min="8" max="8" width="11.28515625" customWidth="1"/>
    <col min="9" max="9" width="14.28515625" customWidth="1"/>
    <col min="10" max="10" width="24" customWidth="1"/>
    <col min="11" max="11" width="24.7109375" customWidth="1"/>
    <col min="12" max="12" width="11.7109375" customWidth="1"/>
    <col min="13" max="13" width="15" bestFit="1" customWidth="1"/>
    <col min="14" max="14" width="74.28515625" bestFit="1" customWidth="1"/>
    <col min="15" max="15" width="20.5703125" bestFit="1" customWidth="1"/>
    <col min="16" max="16" width="18.42578125" bestFit="1" customWidth="1"/>
  </cols>
  <sheetData>
    <row r="1" spans="1:17" ht="27" customHeight="1" x14ac:dyDescent="0.2">
      <c r="E1" s="107" t="s">
        <v>0</v>
      </c>
      <c r="F1" s="108"/>
      <c r="G1" s="108"/>
      <c r="H1" s="108"/>
      <c r="I1" s="108"/>
      <c r="J1" s="108"/>
      <c r="K1" s="109"/>
      <c r="L1" s="14"/>
      <c r="M1" s="14"/>
      <c r="N1" s="14"/>
      <c r="O1" s="14"/>
      <c r="P1" s="14"/>
      <c r="Q1" s="14"/>
    </row>
    <row r="2" spans="1:17" x14ac:dyDescent="0.2">
      <c r="A2" s="6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3.5" customHeight="1" x14ac:dyDescent="0.2">
      <c r="E3" s="118" t="s">
        <v>45</v>
      </c>
      <c r="F3" s="118"/>
      <c r="G3" s="118"/>
      <c r="H3" s="118"/>
      <c r="I3" s="118"/>
      <c r="J3" s="118"/>
      <c r="K3" s="118"/>
      <c r="L3" s="14"/>
      <c r="M3" s="14"/>
      <c r="N3" s="14"/>
      <c r="O3" s="14"/>
      <c r="P3" s="14"/>
      <c r="Q3" s="14"/>
    </row>
    <row r="4" spans="1:17" ht="12.75" customHeight="1" x14ac:dyDescent="0.2">
      <c r="E4" s="118"/>
      <c r="F4" s="118"/>
      <c r="G4" s="118"/>
      <c r="H4" s="118"/>
      <c r="I4" s="118"/>
      <c r="J4" s="118"/>
      <c r="K4" s="118"/>
      <c r="L4" s="14"/>
      <c r="M4" s="14"/>
      <c r="N4" s="14"/>
      <c r="O4" s="14"/>
      <c r="P4" s="14"/>
      <c r="Q4" s="14"/>
    </row>
    <row r="5" spans="1:17" ht="13.5" customHeight="1" x14ac:dyDescent="0.2">
      <c r="E5" s="118"/>
      <c r="F5" s="118"/>
      <c r="G5" s="118"/>
      <c r="H5" s="118"/>
      <c r="I5" s="118"/>
      <c r="J5" s="118"/>
      <c r="K5" s="118"/>
      <c r="L5" s="14"/>
      <c r="M5" s="14"/>
      <c r="N5" s="14"/>
      <c r="O5" s="14"/>
      <c r="P5" s="14"/>
      <c r="Q5" s="14"/>
    </row>
    <row r="6" spans="1:17" ht="57.75" customHeight="1" x14ac:dyDescent="0.2">
      <c r="E6" s="118"/>
      <c r="F6" s="118"/>
      <c r="G6" s="118"/>
      <c r="H6" s="118"/>
      <c r="I6" s="118"/>
      <c r="J6" s="118"/>
      <c r="K6" s="118"/>
      <c r="L6" s="14"/>
      <c r="M6" s="14"/>
      <c r="N6" s="14"/>
      <c r="O6" s="14"/>
      <c r="P6" s="14"/>
      <c r="Q6" s="14"/>
    </row>
    <row r="7" spans="1:17" ht="12.75" customHeight="1" x14ac:dyDescent="0.2">
      <c r="E7" s="118"/>
      <c r="F7" s="118"/>
      <c r="G7" s="118"/>
      <c r="H7" s="118"/>
      <c r="I7" s="118"/>
      <c r="J7" s="118"/>
      <c r="K7" s="118"/>
      <c r="L7" s="14"/>
      <c r="M7" s="14"/>
      <c r="N7" s="14"/>
      <c r="O7" s="14"/>
      <c r="P7" s="14"/>
      <c r="Q7" s="14"/>
    </row>
    <row r="8" spans="1:17" ht="12.75" customHeight="1" x14ac:dyDescent="0.2">
      <c r="E8" s="118"/>
      <c r="F8" s="118"/>
      <c r="G8" s="118"/>
      <c r="H8" s="118"/>
      <c r="I8" s="118"/>
      <c r="J8" s="118"/>
      <c r="K8" s="118"/>
      <c r="L8" s="14"/>
      <c r="M8" s="14"/>
      <c r="N8" s="14"/>
      <c r="O8" s="14"/>
      <c r="P8" s="14"/>
      <c r="Q8" s="14"/>
    </row>
    <row r="9" spans="1:17" x14ac:dyDescent="0.2">
      <c r="E9" s="118"/>
      <c r="F9" s="118"/>
      <c r="G9" s="118"/>
      <c r="H9" s="118"/>
      <c r="I9" s="118"/>
      <c r="J9" s="118"/>
      <c r="K9" s="118"/>
      <c r="L9" s="14"/>
      <c r="M9" s="14"/>
      <c r="N9" s="14"/>
      <c r="O9" s="14"/>
      <c r="P9" s="14"/>
      <c r="Q9" s="14"/>
    </row>
    <row r="10" spans="1:17" x14ac:dyDescent="0.2">
      <c r="E10" s="118"/>
      <c r="F10" s="118"/>
      <c r="G10" s="118"/>
      <c r="H10" s="118"/>
      <c r="I10" s="118"/>
      <c r="J10" s="118"/>
      <c r="K10" s="118"/>
      <c r="L10" s="14"/>
      <c r="M10" s="14"/>
      <c r="N10" s="14"/>
      <c r="O10" s="14"/>
    </row>
    <row r="11" spans="1:17" ht="13.5" thickBot="1" x14ac:dyDescent="0.25"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7" ht="15.75" customHeight="1" thickBot="1" x14ac:dyDescent="0.25">
      <c r="E12" s="85" t="s">
        <v>9</v>
      </c>
      <c r="F12" s="86"/>
      <c r="G12" s="86"/>
      <c r="H12" s="86"/>
      <c r="I12" s="86"/>
      <c r="J12" s="86"/>
      <c r="K12" s="87"/>
      <c r="L12" s="14"/>
      <c r="M12" s="85" t="s">
        <v>36</v>
      </c>
      <c r="N12" s="86"/>
      <c r="O12" s="86"/>
      <c r="P12" s="87"/>
    </row>
    <row r="13" spans="1:17" ht="77.25" customHeight="1" thickBot="1" x14ac:dyDescent="0.25">
      <c r="E13" s="102" t="s">
        <v>10</v>
      </c>
      <c r="F13" s="103"/>
      <c r="G13" s="112" t="s">
        <v>11</v>
      </c>
      <c r="H13" s="113"/>
      <c r="I13" s="112" t="s">
        <v>12</v>
      </c>
      <c r="J13" s="113"/>
      <c r="K13" s="15" t="s">
        <v>13</v>
      </c>
      <c r="L13" s="14"/>
      <c r="M13" s="79" t="s">
        <v>37</v>
      </c>
      <c r="N13" s="80"/>
      <c r="O13" s="80"/>
      <c r="P13" s="81"/>
    </row>
    <row r="14" spans="1:17" x14ac:dyDescent="0.2">
      <c r="E14" s="104" t="s">
        <v>32</v>
      </c>
      <c r="F14" s="105"/>
      <c r="G14" s="117">
        <v>20</v>
      </c>
      <c r="H14" s="117"/>
      <c r="I14" s="114">
        <v>0</v>
      </c>
      <c r="J14" s="114"/>
      <c r="K14" s="16">
        <f t="shared" ref="K14:K19" si="0">G14+I14</f>
        <v>20</v>
      </c>
      <c r="L14" s="14"/>
      <c r="M14" s="79"/>
      <c r="N14" s="80"/>
      <c r="O14" s="80"/>
      <c r="P14" s="81"/>
    </row>
    <row r="15" spans="1:17" x14ac:dyDescent="0.2">
      <c r="E15" s="98" t="s">
        <v>33</v>
      </c>
      <c r="F15" s="99"/>
      <c r="G15" s="96">
        <v>18</v>
      </c>
      <c r="H15" s="96"/>
      <c r="I15" s="110">
        <v>2</v>
      </c>
      <c r="J15" s="110"/>
      <c r="K15" s="17">
        <f t="shared" si="0"/>
        <v>20</v>
      </c>
      <c r="L15" s="14"/>
      <c r="M15" s="79"/>
      <c r="N15" s="80"/>
      <c r="O15" s="80"/>
      <c r="P15" s="81"/>
    </row>
    <row r="16" spans="1:17" x14ac:dyDescent="0.2">
      <c r="E16" s="98" t="s">
        <v>34</v>
      </c>
      <c r="F16" s="99"/>
      <c r="G16" s="96">
        <v>24</v>
      </c>
      <c r="H16" s="96"/>
      <c r="I16" s="110">
        <v>0</v>
      </c>
      <c r="J16" s="110"/>
      <c r="K16" s="17">
        <f t="shared" si="0"/>
        <v>24</v>
      </c>
      <c r="L16" s="14"/>
      <c r="M16" s="79"/>
      <c r="N16" s="80"/>
      <c r="O16" s="80"/>
      <c r="P16" s="81"/>
    </row>
    <row r="17" spans="1:17" x14ac:dyDescent="0.2">
      <c r="E17" s="98" t="s">
        <v>35</v>
      </c>
      <c r="F17" s="99"/>
      <c r="G17" s="96">
        <v>20</v>
      </c>
      <c r="H17" s="96"/>
      <c r="I17" s="110">
        <v>4</v>
      </c>
      <c r="J17" s="110"/>
      <c r="K17" s="17">
        <f t="shared" si="0"/>
        <v>24</v>
      </c>
      <c r="L17" s="14"/>
      <c r="M17" s="79"/>
      <c r="N17" s="80"/>
      <c r="O17" s="80"/>
      <c r="P17" s="81"/>
    </row>
    <row r="18" spans="1:17" x14ac:dyDescent="0.2">
      <c r="E18" s="98" t="s">
        <v>47</v>
      </c>
      <c r="F18" s="99"/>
      <c r="G18" s="96">
        <v>28</v>
      </c>
      <c r="H18" s="96"/>
      <c r="I18" s="110">
        <v>0</v>
      </c>
      <c r="J18" s="110"/>
      <c r="K18" s="17">
        <f t="shared" si="0"/>
        <v>28</v>
      </c>
      <c r="L18" s="14"/>
      <c r="M18" s="79"/>
      <c r="N18" s="80"/>
      <c r="O18" s="80"/>
      <c r="P18" s="81"/>
    </row>
    <row r="19" spans="1:17" ht="13.5" thickBot="1" x14ac:dyDescent="0.25">
      <c r="E19" s="115" t="s">
        <v>48</v>
      </c>
      <c r="F19" s="116"/>
      <c r="G19" s="97">
        <v>24</v>
      </c>
      <c r="H19" s="97"/>
      <c r="I19" s="111">
        <v>4</v>
      </c>
      <c r="J19" s="111"/>
      <c r="K19" s="18">
        <f t="shared" si="0"/>
        <v>28</v>
      </c>
      <c r="L19" s="14"/>
      <c r="M19" s="82"/>
      <c r="N19" s="83"/>
      <c r="O19" s="83"/>
      <c r="P19" s="84"/>
    </row>
    <row r="20" spans="1:17" ht="13.5" thickBot="1" x14ac:dyDescent="0.25"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7" ht="15.75" thickBot="1" x14ac:dyDescent="0.3">
      <c r="A21" s="5"/>
      <c r="B21" s="5"/>
      <c r="C21" s="5"/>
      <c r="E21" s="93" t="s">
        <v>14</v>
      </c>
      <c r="F21" s="94"/>
      <c r="G21" s="94"/>
      <c r="H21" s="94"/>
      <c r="I21" s="94"/>
      <c r="J21" s="94"/>
      <c r="K21" s="95"/>
      <c r="L21" s="14"/>
      <c r="M21" s="14"/>
      <c r="N21" s="14"/>
      <c r="O21" s="14"/>
      <c r="P21" s="14"/>
      <c r="Q21" s="14"/>
    </row>
    <row r="22" spans="1:17" ht="25.5" x14ac:dyDescent="0.2">
      <c r="A22" s="6" t="s">
        <v>1</v>
      </c>
      <c r="B22" s="7" t="s">
        <v>2</v>
      </c>
      <c r="C22" s="7" t="s">
        <v>3</v>
      </c>
      <c r="D22" s="1">
        <v>1</v>
      </c>
      <c r="E22" s="19" t="s">
        <v>16</v>
      </c>
      <c r="F22" s="77">
        <v>700000</v>
      </c>
      <c r="G22" s="20" t="s">
        <v>15</v>
      </c>
      <c r="H22" s="57">
        <v>3.6400000000000002E-2</v>
      </c>
      <c r="I22" s="21"/>
      <c r="J22" s="22" t="s">
        <v>17</v>
      </c>
      <c r="K22" s="78">
        <f>F22</f>
        <v>700000</v>
      </c>
      <c r="L22" s="14"/>
      <c r="M22" s="14"/>
      <c r="N22" s="14"/>
      <c r="O22" s="14"/>
      <c r="P22" s="14"/>
      <c r="Q22" s="14"/>
    </row>
    <row r="23" spans="1:17" ht="15" x14ac:dyDescent="0.25">
      <c r="A23" s="8">
        <v>0</v>
      </c>
      <c r="B23" s="9">
        <f>F22</f>
        <v>700000</v>
      </c>
      <c r="C23" s="5"/>
      <c r="E23" s="23" t="s">
        <v>12</v>
      </c>
      <c r="F23" s="56">
        <v>0</v>
      </c>
      <c r="G23" s="24" t="s">
        <v>46</v>
      </c>
      <c r="H23" s="58">
        <v>0.02</v>
      </c>
      <c r="I23" s="25"/>
      <c r="J23" s="24" t="s">
        <v>4</v>
      </c>
      <c r="K23" s="26">
        <f>SUM(C24:C223)</f>
        <v>66763.137987725408</v>
      </c>
      <c r="L23" s="14"/>
      <c r="M23" s="14"/>
      <c r="N23" s="14"/>
      <c r="O23" s="14"/>
      <c r="P23" s="14"/>
      <c r="Q23" s="14"/>
    </row>
    <row r="24" spans="1:17" ht="15" x14ac:dyDescent="0.25">
      <c r="A24" s="10">
        <f t="shared" ref="A24:A55" si="1">IF(A23="","",IF($D$22+A23&lt;=$F$24,$D$22+A23,""))</f>
        <v>1</v>
      </c>
      <c r="B24" s="11">
        <f t="shared" ref="B24:B55" si="2">IF(A24="","",IF(A24&lt;=$F$23,B23,B23-($F$22/($F$24-$F$23))))</f>
        <v>665000</v>
      </c>
      <c r="C24" s="11">
        <f t="shared" ref="C24:C55" si="3">IF(B24="","",(($H$22+$H$23-$H$24)/(12/$F$25)*(POWER((1/((1+(($H$22+1%)/(12/$F$25))*1))),A24)))*B23)</f>
        <v>6829.7746144721232</v>
      </c>
      <c r="E24" s="23" t="s">
        <v>31</v>
      </c>
      <c r="F24" s="56">
        <v>20</v>
      </c>
      <c r="G24" s="24" t="s">
        <v>5</v>
      </c>
      <c r="H24" s="27">
        <f>(1-H25)*(H22+H23)</f>
        <v>1.6920000000000004E-2</v>
      </c>
      <c r="I24" s="27"/>
      <c r="J24" s="24" t="s">
        <v>6</v>
      </c>
      <c r="K24" s="74">
        <f>IF($K$22=0,0,$K$23/$K$22)</f>
        <v>9.5375911411036296E-2</v>
      </c>
      <c r="L24" s="14"/>
      <c r="M24" s="14"/>
      <c r="N24" s="14"/>
      <c r="O24" s="14"/>
      <c r="P24" s="14"/>
      <c r="Q24" s="14"/>
    </row>
    <row r="25" spans="1:17" ht="15.75" thickBot="1" x14ac:dyDescent="0.3">
      <c r="A25" s="10">
        <f t="shared" si="1"/>
        <v>2</v>
      </c>
      <c r="B25" s="11">
        <f t="shared" si="2"/>
        <v>630000</v>
      </c>
      <c r="C25" s="11">
        <f t="shared" si="3"/>
        <v>6413.8848198383912</v>
      </c>
      <c r="E25" s="28" t="s">
        <v>7</v>
      </c>
      <c r="F25" s="29">
        <v>3</v>
      </c>
      <c r="G25" s="30" t="s">
        <v>8</v>
      </c>
      <c r="H25" s="75">
        <v>0.7</v>
      </c>
      <c r="I25" s="31"/>
      <c r="J25" s="32"/>
      <c r="K25" s="33"/>
      <c r="L25" s="14"/>
      <c r="M25" s="14"/>
      <c r="N25" s="14"/>
      <c r="O25" s="14"/>
      <c r="P25" s="14"/>
      <c r="Q25" s="14"/>
    </row>
    <row r="26" spans="1:17" ht="15" x14ac:dyDescent="0.25">
      <c r="A26" s="10">
        <f t="shared" si="1"/>
        <v>3</v>
      </c>
      <c r="B26" s="11">
        <f t="shared" si="2"/>
        <v>595000</v>
      </c>
      <c r="C26" s="11">
        <f t="shared" si="3"/>
        <v>6006.6349689439885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5" x14ac:dyDescent="0.25">
      <c r="A27" s="10">
        <f t="shared" si="1"/>
        <v>4</v>
      </c>
      <c r="B27" s="11">
        <f t="shared" si="2"/>
        <v>560000</v>
      </c>
      <c r="C27" s="11">
        <f t="shared" si="3"/>
        <v>5607.8815996687208</v>
      </c>
      <c r="E27" s="60" t="s">
        <v>38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5" customHeight="1" thickBot="1" x14ac:dyDescent="0.3">
      <c r="A28" s="10">
        <f t="shared" si="1"/>
        <v>5</v>
      </c>
      <c r="B28" s="11">
        <f t="shared" si="2"/>
        <v>525000</v>
      </c>
      <c r="C28" s="11">
        <f t="shared" si="3"/>
        <v>5217.4834039668976</v>
      </c>
      <c r="E28" s="106"/>
      <c r="F28" s="106"/>
      <c r="G28" s="106"/>
      <c r="H28" s="59"/>
      <c r="I28" s="59"/>
      <c r="J28" s="59"/>
      <c r="K28" s="59"/>
      <c r="L28" s="14"/>
      <c r="M28" s="14"/>
      <c r="N28" s="14"/>
      <c r="O28" s="14"/>
      <c r="P28" s="14"/>
      <c r="Q28" s="14"/>
    </row>
    <row r="29" spans="1:17" ht="15.75" thickBot="1" x14ac:dyDescent="0.3">
      <c r="A29" s="10">
        <f t="shared" si="1"/>
        <v>6</v>
      </c>
      <c r="B29" s="11">
        <f t="shared" si="2"/>
        <v>490000</v>
      </c>
      <c r="C29" s="11">
        <f t="shared" si="3"/>
        <v>4835.301197329939</v>
      </c>
      <c r="E29" s="93" t="s">
        <v>30</v>
      </c>
      <c r="F29" s="94"/>
      <c r="G29" s="94"/>
      <c r="H29" s="94"/>
      <c r="I29" s="94"/>
      <c r="J29" s="94"/>
      <c r="K29" s="95"/>
      <c r="L29" s="14"/>
      <c r="M29" s="34" t="s">
        <v>23</v>
      </c>
      <c r="N29" s="35" t="s">
        <v>24</v>
      </c>
      <c r="O29" s="35" t="s">
        <v>19</v>
      </c>
      <c r="P29" s="36" t="s">
        <v>25</v>
      </c>
      <c r="Q29" s="14"/>
    </row>
    <row r="30" spans="1:17" ht="15" customHeight="1" x14ac:dyDescent="0.25">
      <c r="A30" s="10">
        <f t="shared" si="1"/>
        <v>7</v>
      </c>
      <c r="B30" s="11">
        <f t="shared" si="2"/>
        <v>455000</v>
      </c>
      <c r="C30" s="11">
        <f t="shared" si="3"/>
        <v>4461.1978886660827</v>
      </c>
      <c r="E30" s="100" t="s">
        <v>18</v>
      </c>
      <c r="F30" s="101"/>
      <c r="G30" s="37" t="s">
        <v>19</v>
      </c>
      <c r="H30" s="90" t="s">
        <v>20</v>
      </c>
      <c r="I30" s="91"/>
      <c r="J30" s="37" t="s">
        <v>21</v>
      </c>
      <c r="K30" s="38" t="s">
        <v>22</v>
      </c>
      <c r="L30" s="14"/>
      <c r="M30" s="39">
        <v>1</v>
      </c>
      <c r="N30" s="40" t="s">
        <v>26</v>
      </c>
      <c r="O30" s="41">
        <v>0.2</v>
      </c>
      <c r="P30" s="42">
        <v>0.1</v>
      </c>
      <c r="Q30" s="14"/>
    </row>
    <row r="31" spans="1:17" ht="15.75" thickBot="1" x14ac:dyDescent="0.3">
      <c r="A31" s="10">
        <f t="shared" si="1"/>
        <v>8</v>
      </c>
      <c r="B31" s="11">
        <f t="shared" si="2"/>
        <v>420000</v>
      </c>
      <c r="C31" s="11">
        <f t="shared" si="3"/>
        <v>4095.0384505916422</v>
      </c>
      <c r="E31" s="88">
        <v>6</v>
      </c>
      <c r="F31" s="89"/>
      <c r="G31" s="12">
        <f>VLOOKUP(E31,M29:P39,3,FALSE)</f>
        <v>0.2</v>
      </c>
      <c r="H31" s="92">
        <f>K24</f>
        <v>9.5375911411036296E-2</v>
      </c>
      <c r="I31" s="92"/>
      <c r="J31" s="76">
        <f>IF(H38&lt;0,0,IF(H38&lt;J36,H38,J36))</f>
        <v>0.1</v>
      </c>
      <c r="K31" s="13">
        <f>J31*K22</f>
        <v>70000</v>
      </c>
      <c r="L31" s="14"/>
      <c r="M31" s="43">
        <v>2</v>
      </c>
      <c r="N31" s="44" t="s">
        <v>27</v>
      </c>
      <c r="O31" s="45">
        <v>0.1</v>
      </c>
      <c r="P31" s="46">
        <v>0.05</v>
      </c>
      <c r="Q31" s="14"/>
    </row>
    <row r="32" spans="1:17" ht="15" x14ac:dyDescent="0.25">
      <c r="A32" s="10">
        <f t="shared" si="1"/>
        <v>9</v>
      </c>
      <c r="B32" s="11">
        <f t="shared" si="2"/>
        <v>385000</v>
      </c>
      <c r="C32" s="11">
        <f t="shared" si="3"/>
        <v>3736.6898901283353</v>
      </c>
      <c r="L32" s="14"/>
      <c r="M32" s="43">
        <v>3</v>
      </c>
      <c r="N32" s="44" t="s">
        <v>28</v>
      </c>
      <c r="O32" s="45">
        <v>0.22500000000000001</v>
      </c>
      <c r="P32" s="46">
        <v>0.125</v>
      </c>
      <c r="Q32" s="14"/>
    </row>
    <row r="33" spans="1:17" ht="15" x14ac:dyDescent="0.25">
      <c r="A33" s="10">
        <f t="shared" si="1"/>
        <v>10</v>
      </c>
      <c r="B33" s="11">
        <f t="shared" si="2"/>
        <v>350000</v>
      </c>
      <c r="C33" s="11">
        <f t="shared" si="3"/>
        <v>3386.0212198012787</v>
      </c>
      <c r="F33" s="61"/>
      <c r="G33" s="61"/>
      <c r="H33" s="61"/>
      <c r="I33" s="61"/>
      <c r="J33" s="61"/>
      <c r="K33" s="61"/>
      <c r="L33" s="14"/>
      <c r="M33" s="43">
        <v>4</v>
      </c>
      <c r="N33" s="44" t="s">
        <v>29</v>
      </c>
      <c r="O33" s="45">
        <v>0.125</v>
      </c>
      <c r="P33" s="46">
        <v>7.4999999999999997E-2</v>
      </c>
      <c r="Q33" s="14"/>
    </row>
    <row r="34" spans="1:17" ht="15" x14ac:dyDescent="0.25">
      <c r="A34" s="10">
        <f t="shared" si="1"/>
        <v>11</v>
      </c>
      <c r="B34" s="11">
        <f t="shared" si="2"/>
        <v>315000</v>
      </c>
      <c r="C34" s="11">
        <f t="shared" si="3"/>
        <v>3042.9034291323178</v>
      </c>
      <c r="F34" s="61"/>
      <c r="G34" s="63"/>
      <c r="H34" s="63"/>
      <c r="I34" s="63"/>
      <c r="J34" s="63"/>
      <c r="K34" s="63"/>
      <c r="L34" s="14"/>
      <c r="M34" s="43">
        <v>5</v>
      </c>
      <c r="N34" s="44" t="s">
        <v>39</v>
      </c>
      <c r="O34" s="45">
        <v>0.3</v>
      </c>
      <c r="P34" s="46">
        <v>0.2</v>
      </c>
      <c r="Q34" s="14"/>
    </row>
    <row r="35" spans="1:17" ht="15" x14ac:dyDescent="0.25">
      <c r="A35" s="10">
        <f t="shared" si="1"/>
        <v>12</v>
      </c>
      <c r="B35" s="11">
        <f t="shared" si="2"/>
        <v>280000</v>
      </c>
      <c r="C35" s="11">
        <f t="shared" si="3"/>
        <v>2707.2094565234147</v>
      </c>
      <c r="E35" s="14"/>
      <c r="F35" s="62"/>
      <c r="G35" s="49"/>
      <c r="H35" s="47"/>
      <c r="I35" s="47"/>
      <c r="J35" s="48"/>
      <c r="K35" s="49"/>
      <c r="L35" s="14"/>
      <c r="M35" s="43">
        <v>6</v>
      </c>
      <c r="N35" s="44" t="s">
        <v>40</v>
      </c>
      <c r="O35" s="45">
        <v>0.2</v>
      </c>
      <c r="P35" s="46">
        <v>0.1</v>
      </c>
      <c r="Q35" s="14"/>
    </row>
    <row r="36" spans="1:17" ht="15" x14ac:dyDescent="0.25">
      <c r="A36" s="10">
        <f t="shared" si="1"/>
        <v>13</v>
      </c>
      <c r="B36" s="11">
        <f t="shared" si="2"/>
        <v>245000</v>
      </c>
      <c r="C36" s="11">
        <f t="shared" si="3"/>
        <v>2378.8141615249019</v>
      </c>
      <c r="E36" s="14"/>
      <c r="F36" s="62"/>
      <c r="G36" s="49"/>
      <c r="H36" s="47"/>
      <c r="I36" s="47"/>
      <c r="J36" s="48">
        <f>VLOOKUP(E31,M30:P39,4,FALSE)</f>
        <v>0.1</v>
      </c>
      <c r="K36" s="49"/>
      <c r="L36" s="14"/>
      <c r="M36" s="43">
        <v>7</v>
      </c>
      <c r="N36" s="44" t="s">
        <v>41</v>
      </c>
      <c r="O36" s="45">
        <v>0.2</v>
      </c>
      <c r="P36" s="46">
        <v>0</v>
      </c>
      <c r="Q36" s="14"/>
    </row>
    <row r="37" spans="1:17" ht="15" x14ac:dyDescent="0.25">
      <c r="A37" s="10">
        <f t="shared" si="1"/>
        <v>14</v>
      </c>
      <c r="B37" s="11">
        <f t="shared" si="2"/>
        <v>210000</v>
      </c>
      <c r="C37" s="11">
        <f t="shared" si="3"/>
        <v>2057.5942974834807</v>
      </c>
      <c r="E37" s="14"/>
      <c r="F37" s="62"/>
      <c r="G37" s="49"/>
      <c r="H37" s="47"/>
      <c r="I37" s="47"/>
      <c r="J37" s="48"/>
      <c r="K37" s="49"/>
      <c r="L37" s="14"/>
      <c r="M37" s="43">
        <v>8</v>
      </c>
      <c r="N37" s="44" t="s">
        <v>42</v>
      </c>
      <c r="O37" s="45">
        <v>0.32500000000000001</v>
      </c>
      <c r="P37" s="46">
        <v>0.22500000000000001</v>
      </c>
      <c r="Q37" s="14"/>
    </row>
    <row r="38" spans="1:17" ht="15" x14ac:dyDescent="0.25">
      <c r="A38" s="10">
        <f t="shared" si="1"/>
        <v>15</v>
      </c>
      <c r="B38" s="11">
        <f t="shared" si="2"/>
        <v>175000</v>
      </c>
      <c r="C38" s="11">
        <f t="shared" si="3"/>
        <v>1743.4284845648874</v>
      </c>
      <c r="E38" s="14"/>
      <c r="F38" s="62"/>
      <c r="G38" s="49"/>
      <c r="H38" s="50">
        <f>G31-H31</f>
        <v>0.10462408858896372</v>
      </c>
      <c r="I38" s="49"/>
      <c r="J38" s="49"/>
      <c r="K38" s="49"/>
      <c r="L38" s="14"/>
      <c r="M38" s="43">
        <v>9</v>
      </c>
      <c r="N38" s="44" t="s">
        <v>43</v>
      </c>
      <c r="O38" s="51">
        <v>0.22500000000000001</v>
      </c>
      <c r="P38" s="46">
        <v>0.125</v>
      </c>
      <c r="Q38" s="14"/>
    </row>
    <row r="39" spans="1:17" ht="15" customHeight="1" thickBot="1" x14ac:dyDescent="0.3">
      <c r="A39" s="10">
        <f t="shared" si="1"/>
        <v>16</v>
      </c>
      <c r="B39" s="11">
        <f t="shared" si="2"/>
        <v>140000</v>
      </c>
      <c r="C39" s="11">
        <f t="shared" si="3"/>
        <v>1436.1971831462431</v>
      </c>
      <c r="E39" s="14"/>
      <c r="F39" s="62"/>
      <c r="G39" s="62"/>
      <c r="H39" s="62"/>
      <c r="I39" s="62"/>
      <c r="J39" s="62"/>
      <c r="K39" s="62"/>
      <c r="L39" s="14"/>
      <c r="M39" s="52">
        <v>10</v>
      </c>
      <c r="N39" s="53" t="s">
        <v>44</v>
      </c>
      <c r="O39" s="54">
        <v>0.22500000000000001</v>
      </c>
      <c r="P39" s="55">
        <v>0</v>
      </c>
      <c r="Q39" s="14"/>
    </row>
    <row r="40" spans="1:17" ht="15" customHeight="1" x14ac:dyDescent="0.25">
      <c r="A40" s="10">
        <f t="shared" si="1"/>
        <v>17</v>
      </c>
      <c r="B40" s="11">
        <f t="shared" si="2"/>
        <v>105000</v>
      </c>
      <c r="C40" s="11">
        <f t="shared" si="3"/>
        <v>1135.782667573146</v>
      </c>
      <c r="E40" s="14"/>
      <c r="F40" s="14"/>
      <c r="G40" s="14"/>
      <c r="H40" s="14"/>
      <c r="I40" s="14"/>
      <c r="J40" s="14"/>
      <c r="K40" s="14"/>
      <c r="L40" s="14"/>
      <c r="Q40" s="14"/>
    </row>
    <row r="41" spans="1:17" ht="15" x14ac:dyDescent="0.25">
      <c r="A41" s="10">
        <f t="shared" si="1"/>
        <v>18</v>
      </c>
      <c r="B41" s="11">
        <f t="shared" si="2"/>
        <v>70000</v>
      </c>
      <c r="C41" s="11">
        <f t="shared" si="3"/>
        <v>842.0690002766504</v>
      </c>
      <c r="E41" s="14"/>
      <c r="F41" s="14"/>
      <c r="G41" s="14"/>
      <c r="H41" s="14"/>
      <c r="I41" s="14"/>
      <c r="J41" s="14"/>
      <c r="K41" s="14"/>
      <c r="L41" s="14"/>
      <c r="Q41" s="14"/>
    </row>
    <row r="42" spans="1:17" ht="15" x14ac:dyDescent="0.25">
      <c r="A42" s="10">
        <f t="shared" si="1"/>
        <v>19</v>
      </c>
      <c r="B42" s="11">
        <f t="shared" si="2"/>
        <v>35000</v>
      </c>
      <c r="C42" s="11">
        <f t="shared" si="3"/>
        <v>554.94200624532107</v>
      </c>
      <c r="E42" s="14"/>
      <c r="F42" s="14"/>
      <c r="G42" s="14"/>
      <c r="H42" s="14"/>
      <c r="I42" s="14"/>
      <c r="J42" s="14"/>
      <c r="K42" s="14"/>
      <c r="L42" s="14"/>
      <c r="Q42" s="14"/>
    </row>
    <row r="43" spans="1:17" ht="15" x14ac:dyDescent="0.25">
      <c r="A43" s="10">
        <f t="shared" si="1"/>
        <v>20</v>
      </c>
      <c r="B43" s="11">
        <f t="shared" si="2"/>
        <v>0</v>
      </c>
      <c r="C43" s="11">
        <f t="shared" si="3"/>
        <v>274.28924784762808</v>
      </c>
    </row>
    <row r="44" spans="1:17" ht="15" x14ac:dyDescent="0.25">
      <c r="A44" s="10" t="str">
        <f t="shared" si="1"/>
        <v/>
      </c>
      <c r="B44" s="11" t="str">
        <f t="shared" si="2"/>
        <v/>
      </c>
      <c r="C44" s="11" t="str">
        <f t="shared" si="3"/>
        <v/>
      </c>
    </row>
    <row r="45" spans="1:17" ht="15" x14ac:dyDescent="0.25">
      <c r="A45" s="10" t="str">
        <f t="shared" si="1"/>
        <v/>
      </c>
      <c r="B45" s="11" t="str">
        <f t="shared" si="2"/>
        <v/>
      </c>
      <c r="C45" s="11" t="str">
        <f t="shared" si="3"/>
        <v/>
      </c>
      <c r="F45" s="2"/>
      <c r="G45" s="3"/>
    </row>
    <row r="46" spans="1:17" ht="15" x14ac:dyDescent="0.25">
      <c r="A46" s="10" t="str">
        <f t="shared" si="1"/>
        <v/>
      </c>
      <c r="B46" s="11" t="str">
        <f t="shared" si="2"/>
        <v/>
      </c>
      <c r="C46" s="11" t="str">
        <f t="shared" si="3"/>
        <v/>
      </c>
      <c r="D46" s="4"/>
    </row>
    <row r="47" spans="1:17" ht="15" x14ac:dyDescent="0.25">
      <c r="A47" s="10" t="str">
        <f t="shared" si="1"/>
        <v/>
      </c>
      <c r="B47" s="11" t="str">
        <f t="shared" si="2"/>
        <v/>
      </c>
      <c r="C47" s="11" t="str">
        <f t="shared" si="3"/>
        <v/>
      </c>
      <c r="D47" s="4"/>
    </row>
    <row r="48" spans="1:17" ht="15" x14ac:dyDescent="0.25">
      <c r="A48" s="10" t="str">
        <f t="shared" si="1"/>
        <v/>
      </c>
      <c r="B48" s="11" t="str">
        <f t="shared" si="2"/>
        <v/>
      </c>
      <c r="C48" s="11" t="str">
        <f t="shared" si="3"/>
        <v/>
      </c>
      <c r="D48" s="4"/>
    </row>
    <row r="49" spans="1:4" ht="15" x14ac:dyDescent="0.25">
      <c r="A49" s="10" t="str">
        <f t="shared" si="1"/>
        <v/>
      </c>
      <c r="B49" s="11" t="str">
        <f t="shared" si="2"/>
        <v/>
      </c>
      <c r="C49" s="11" t="str">
        <f t="shared" si="3"/>
        <v/>
      </c>
      <c r="D49" s="4"/>
    </row>
    <row r="50" spans="1:4" ht="15" x14ac:dyDescent="0.25">
      <c r="A50" s="65" t="str">
        <f t="shared" si="1"/>
        <v/>
      </c>
      <c r="B50" s="66" t="str">
        <f t="shared" si="2"/>
        <v/>
      </c>
      <c r="C50" s="67" t="str">
        <f t="shared" si="3"/>
        <v/>
      </c>
      <c r="D50" s="4"/>
    </row>
    <row r="51" spans="1:4" ht="15" x14ac:dyDescent="0.25">
      <c r="A51" s="68" t="str">
        <f t="shared" si="1"/>
        <v/>
      </c>
      <c r="B51" s="69" t="str">
        <f t="shared" si="2"/>
        <v/>
      </c>
      <c r="C51" s="70" t="str">
        <f t="shared" si="3"/>
        <v/>
      </c>
      <c r="D51" s="4"/>
    </row>
    <row r="52" spans="1:4" ht="15" x14ac:dyDescent="0.25">
      <c r="A52" s="71" t="str">
        <f t="shared" si="1"/>
        <v/>
      </c>
      <c r="B52" s="72" t="str">
        <f t="shared" si="2"/>
        <v/>
      </c>
      <c r="C52" s="73" t="str">
        <f t="shared" si="3"/>
        <v/>
      </c>
      <c r="D52" s="4"/>
    </row>
    <row r="53" spans="1:4" ht="15" x14ac:dyDescent="0.25">
      <c r="A53" s="71" t="str">
        <f t="shared" si="1"/>
        <v/>
      </c>
      <c r="B53" s="72" t="str">
        <f t="shared" si="2"/>
        <v/>
      </c>
      <c r="C53" s="73" t="str">
        <f t="shared" si="3"/>
        <v/>
      </c>
      <c r="D53" s="4"/>
    </row>
    <row r="54" spans="1:4" ht="17.100000000000001" customHeight="1" x14ac:dyDescent="0.25">
      <c r="A54" s="71" t="str">
        <f t="shared" si="1"/>
        <v/>
      </c>
      <c r="B54" s="72" t="str">
        <f t="shared" si="2"/>
        <v/>
      </c>
      <c r="C54" s="73" t="str">
        <f t="shared" si="3"/>
        <v/>
      </c>
      <c r="D54" s="4"/>
    </row>
    <row r="55" spans="1:4" ht="15" x14ac:dyDescent="0.25">
      <c r="A55" s="71" t="str">
        <f t="shared" si="1"/>
        <v/>
      </c>
      <c r="B55" s="72" t="str">
        <f t="shared" si="2"/>
        <v/>
      </c>
      <c r="C55" s="73" t="str">
        <f t="shared" si="3"/>
        <v/>
      </c>
      <c r="D55" s="4"/>
    </row>
    <row r="56" spans="1:4" ht="15" x14ac:dyDescent="0.25">
      <c r="A56" s="71" t="str">
        <f t="shared" ref="A56:A87" si="4">IF(A55="","",IF($D$22+A55&lt;=$F$24,$D$22+A55,""))</f>
        <v/>
      </c>
      <c r="B56" s="72" t="str">
        <f t="shared" ref="B56:B87" si="5">IF(A56="","",IF(A56&lt;=$F$23,B55,B55-($F$22/($F$24-$F$23))))</f>
        <v/>
      </c>
      <c r="C56" s="73" t="str">
        <f t="shared" ref="C56:C87" si="6">IF(B56="","",(($H$22+$H$23-$H$24)/(12/$F$25)*(POWER((1/((1+(($H$22+1%)/(12/$F$25))*1))),A56)))*B55)</f>
        <v/>
      </c>
    </row>
    <row r="57" spans="1:4" ht="15" x14ac:dyDescent="0.25">
      <c r="A57" s="71" t="str">
        <f t="shared" si="4"/>
        <v/>
      </c>
      <c r="B57" s="72" t="str">
        <f t="shared" si="5"/>
        <v/>
      </c>
      <c r="C57" s="73" t="str">
        <f t="shared" si="6"/>
        <v/>
      </c>
    </row>
    <row r="58" spans="1:4" ht="15" x14ac:dyDescent="0.25">
      <c r="A58" s="71" t="str">
        <f t="shared" si="4"/>
        <v/>
      </c>
      <c r="B58" s="72" t="str">
        <f t="shared" si="5"/>
        <v/>
      </c>
      <c r="C58" s="73" t="str">
        <f t="shared" si="6"/>
        <v/>
      </c>
    </row>
    <row r="59" spans="1:4" ht="15" x14ac:dyDescent="0.25">
      <c r="A59" s="71" t="str">
        <f t="shared" si="4"/>
        <v/>
      </c>
      <c r="B59" s="72" t="str">
        <f t="shared" si="5"/>
        <v/>
      </c>
      <c r="C59" s="73" t="str">
        <f t="shared" si="6"/>
        <v/>
      </c>
    </row>
    <row r="60" spans="1:4" ht="15" x14ac:dyDescent="0.25">
      <c r="A60" s="71" t="str">
        <f t="shared" si="4"/>
        <v/>
      </c>
      <c r="B60" s="72" t="str">
        <f t="shared" si="5"/>
        <v/>
      </c>
      <c r="C60" s="73" t="str">
        <f t="shared" si="6"/>
        <v/>
      </c>
    </row>
    <row r="61" spans="1:4" ht="15" x14ac:dyDescent="0.25">
      <c r="A61" s="71" t="str">
        <f t="shared" si="4"/>
        <v/>
      </c>
      <c r="B61" s="72" t="str">
        <f t="shared" si="5"/>
        <v/>
      </c>
      <c r="C61" s="73" t="str">
        <f t="shared" si="6"/>
        <v/>
      </c>
    </row>
    <row r="62" spans="1:4" ht="15" x14ac:dyDescent="0.25">
      <c r="A62" s="71" t="str">
        <f t="shared" si="4"/>
        <v/>
      </c>
      <c r="B62" s="72" t="str">
        <f t="shared" si="5"/>
        <v/>
      </c>
      <c r="C62" s="73" t="str">
        <f t="shared" si="6"/>
        <v/>
      </c>
    </row>
    <row r="63" spans="1:4" ht="15" x14ac:dyDescent="0.25">
      <c r="A63" s="71" t="str">
        <f t="shared" si="4"/>
        <v/>
      </c>
      <c r="B63" s="72" t="str">
        <f t="shared" si="5"/>
        <v/>
      </c>
      <c r="C63" s="73" t="str">
        <f t="shared" si="6"/>
        <v/>
      </c>
    </row>
    <row r="64" spans="1:4" ht="15" x14ac:dyDescent="0.25">
      <c r="A64" s="71" t="str">
        <f t="shared" si="4"/>
        <v/>
      </c>
      <c r="B64" s="72" t="str">
        <f t="shared" si="5"/>
        <v/>
      </c>
      <c r="C64" s="73" t="str">
        <f t="shared" si="6"/>
        <v/>
      </c>
    </row>
    <row r="65" spans="1:3" ht="15" x14ac:dyDescent="0.25">
      <c r="A65" s="71" t="str">
        <f t="shared" si="4"/>
        <v/>
      </c>
      <c r="B65" s="72" t="str">
        <f t="shared" si="5"/>
        <v/>
      </c>
      <c r="C65" s="73" t="str">
        <f t="shared" si="6"/>
        <v/>
      </c>
    </row>
    <row r="66" spans="1:3" ht="15" x14ac:dyDescent="0.25">
      <c r="A66" s="71" t="str">
        <f t="shared" si="4"/>
        <v/>
      </c>
      <c r="B66" s="72" t="str">
        <f t="shared" si="5"/>
        <v/>
      </c>
      <c r="C66" s="73" t="str">
        <f t="shared" si="6"/>
        <v/>
      </c>
    </row>
    <row r="67" spans="1:3" ht="15" x14ac:dyDescent="0.25">
      <c r="A67" s="71" t="str">
        <f t="shared" si="4"/>
        <v/>
      </c>
      <c r="B67" s="72" t="str">
        <f t="shared" si="5"/>
        <v/>
      </c>
      <c r="C67" s="73" t="str">
        <f t="shared" si="6"/>
        <v/>
      </c>
    </row>
    <row r="68" spans="1:3" ht="15" x14ac:dyDescent="0.25">
      <c r="A68" s="71" t="str">
        <f t="shared" si="4"/>
        <v/>
      </c>
      <c r="B68" s="72" t="str">
        <f t="shared" si="5"/>
        <v/>
      </c>
      <c r="C68" s="73" t="str">
        <f t="shared" si="6"/>
        <v/>
      </c>
    </row>
    <row r="69" spans="1:3" ht="15" x14ac:dyDescent="0.25">
      <c r="A69" s="71" t="str">
        <f t="shared" si="4"/>
        <v/>
      </c>
      <c r="B69" s="72" t="str">
        <f t="shared" si="5"/>
        <v/>
      </c>
      <c r="C69" s="73" t="str">
        <f t="shared" si="6"/>
        <v/>
      </c>
    </row>
    <row r="70" spans="1:3" ht="15" x14ac:dyDescent="0.25">
      <c r="A70" s="71" t="str">
        <f t="shared" si="4"/>
        <v/>
      </c>
      <c r="B70" s="72" t="str">
        <f t="shared" si="5"/>
        <v/>
      </c>
      <c r="C70" s="73" t="str">
        <f t="shared" si="6"/>
        <v/>
      </c>
    </row>
    <row r="71" spans="1:3" ht="15" x14ac:dyDescent="0.25">
      <c r="A71" s="71" t="str">
        <f t="shared" si="4"/>
        <v/>
      </c>
      <c r="B71" s="72" t="str">
        <f t="shared" si="5"/>
        <v/>
      </c>
      <c r="C71" s="73" t="str">
        <f t="shared" si="6"/>
        <v/>
      </c>
    </row>
    <row r="72" spans="1:3" ht="15" x14ac:dyDescent="0.25">
      <c r="A72" s="71" t="str">
        <f t="shared" si="4"/>
        <v/>
      </c>
      <c r="B72" s="72" t="str">
        <f t="shared" si="5"/>
        <v/>
      </c>
      <c r="C72" s="73" t="str">
        <f t="shared" si="6"/>
        <v/>
      </c>
    </row>
    <row r="73" spans="1:3" ht="15" x14ac:dyDescent="0.25">
      <c r="A73" s="71" t="str">
        <f t="shared" si="4"/>
        <v/>
      </c>
      <c r="B73" s="72" t="str">
        <f t="shared" si="5"/>
        <v/>
      </c>
      <c r="C73" s="73" t="str">
        <f t="shared" si="6"/>
        <v/>
      </c>
    </row>
    <row r="74" spans="1:3" ht="15" x14ac:dyDescent="0.25">
      <c r="A74" s="71" t="str">
        <f t="shared" si="4"/>
        <v/>
      </c>
      <c r="B74" s="72" t="str">
        <f t="shared" si="5"/>
        <v/>
      </c>
      <c r="C74" s="73" t="str">
        <f t="shared" si="6"/>
        <v/>
      </c>
    </row>
    <row r="75" spans="1:3" ht="15" x14ac:dyDescent="0.25">
      <c r="A75" s="71" t="str">
        <f t="shared" si="4"/>
        <v/>
      </c>
      <c r="B75" s="72" t="str">
        <f t="shared" si="5"/>
        <v/>
      </c>
      <c r="C75" s="73" t="str">
        <f t="shared" si="6"/>
        <v/>
      </c>
    </row>
    <row r="76" spans="1:3" ht="15" x14ac:dyDescent="0.25">
      <c r="A76" s="71" t="str">
        <f t="shared" si="4"/>
        <v/>
      </c>
      <c r="B76" s="72" t="str">
        <f t="shared" si="5"/>
        <v/>
      </c>
      <c r="C76" s="73" t="str">
        <f t="shared" si="6"/>
        <v/>
      </c>
    </row>
    <row r="77" spans="1:3" ht="15" x14ac:dyDescent="0.25">
      <c r="A77" s="71" t="str">
        <f t="shared" si="4"/>
        <v/>
      </c>
      <c r="B77" s="72" t="str">
        <f t="shared" si="5"/>
        <v/>
      </c>
      <c r="C77" s="73" t="str">
        <f t="shared" si="6"/>
        <v/>
      </c>
    </row>
    <row r="78" spans="1:3" ht="15" x14ac:dyDescent="0.25">
      <c r="A78" s="71" t="str">
        <f t="shared" si="4"/>
        <v/>
      </c>
      <c r="B78" s="72" t="str">
        <f t="shared" si="5"/>
        <v/>
      </c>
      <c r="C78" s="73" t="str">
        <f t="shared" si="6"/>
        <v/>
      </c>
    </row>
    <row r="79" spans="1:3" ht="15" x14ac:dyDescent="0.25">
      <c r="A79" s="71" t="str">
        <f t="shared" si="4"/>
        <v/>
      </c>
      <c r="B79" s="72" t="str">
        <f t="shared" si="5"/>
        <v/>
      </c>
      <c r="C79" s="73" t="str">
        <f t="shared" si="6"/>
        <v/>
      </c>
    </row>
    <row r="80" spans="1:3" ht="15" x14ac:dyDescent="0.25">
      <c r="A80" s="71" t="str">
        <f t="shared" si="4"/>
        <v/>
      </c>
      <c r="B80" s="72" t="str">
        <f t="shared" si="5"/>
        <v/>
      </c>
      <c r="C80" s="73" t="str">
        <f t="shared" si="6"/>
        <v/>
      </c>
    </row>
    <row r="81" spans="1:3" ht="15" x14ac:dyDescent="0.25">
      <c r="A81" s="71" t="str">
        <f t="shared" si="4"/>
        <v/>
      </c>
      <c r="B81" s="72" t="str">
        <f t="shared" si="5"/>
        <v/>
      </c>
      <c r="C81" s="73" t="str">
        <f t="shared" si="6"/>
        <v/>
      </c>
    </row>
    <row r="82" spans="1:3" ht="15" x14ac:dyDescent="0.25">
      <c r="A82" s="71" t="str">
        <f t="shared" si="4"/>
        <v/>
      </c>
      <c r="B82" s="72" t="str">
        <f t="shared" si="5"/>
        <v/>
      </c>
      <c r="C82" s="73" t="str">
        <f t="shared" si="6"/>
        <v/>
      </c>
    </row>
    <row r="83" spans="1:3" ht="15" x14ac:dyDescent="0.25">
      <c r="A83" s="71" t="str">
        <f t="shared" si="4"/>
        <v/>
      </c>
      <c r="B83" s="72" t="str">
        <f t="shared" si="5"/>
        <v/>
      </c>
      <c r="C83" s="73" t="str">
        <f t="shared" si="6"/>
        <v/>
      </c>
    </row>
    <row r="84" spans="1:3" ht="15" x14ac:dyDescent="0.25">
      <c r="A84" s="71" t="str">
        <f t="shared" si="4"/>
        <v/>
      </c>
      <c r="B84" s="72" t="str">
        <f t="shared" si="5"/>
        <v/>
      </c>
      <c r="C84" s="73" t="str">
        <f t="shared" si="6"/>
        <v/>
      </c>
    </row>
    <row r="85" spans="1:3" ht="15" x14ac:dyDescent="0.25">
      <c r="A85" s="71" t="str">
        <f t="shared" si="4"/>
        <v/>
      </c>
      <c r="B85" s="72" t="str">
        <f t="shared" si="5"/>
        <v/>
      </c>
      <c r="C85" s="73" t="str">
        <f t="shared" si="6"/>
        <v/>
      </c>
    </row>
    <row r="86" spans="1:3" ht="15" x14ac:dyDescent="0.25">
      <c r="A86" s="71" t="str">
        <f t="shared" si="4"/>
        <v/>
      </c>
      <c r="B86" s="72" t="str">
        <f t="shared" si="5"/>
        <v/>
      </c>
      <c r="C86" s="73" t="str">
        <f t="shared" si="6"/>
        <v/>
      </c>
    </row>
    <row r="87" spans="1:3" ht="15" x14ac:dyDescent="0.25">
      <c r="A87" s="71" t="str">
        <f t="shared" si="4"/>
        <v/>
      </c>
      <c r="B87" s="72" t="str">
        <f t="shared" si="5"/>
        <v/>
      </c>
      <c r="C87" s="73" t="str">
        <f t="shared" si="6"/>
        <v/>
      </c>
    </row>
    <row r="88" spans="1:3" ht="15" x14ac:dyDescent="0.25">
      <c r="A88" s="71" t="str">
        <f t="shared" ref="A88:A119" si="7">IF(A87="","",IF($D$22+A87&lt;=$F$24,$D$22+A87,""))</f>
        <v/>
      </c>
      <c r="B88" s="72" t="str">
        <f t="shared" ref="B88:B119" si="8">IF(A88="","",IF(A88&lt;=$F$23,B87,B87-($F$22/($F$24-$F$23))))</f>
        <v/>
      </c>
      <c r="C88" s="73" t="str">
        <f t="shared" ref="C88:C119" si="9">IF(B88="","",(($H$22+$H$23-$H$24)/(12/$F$25)*(POWER((1/((1+(($H$22+1%)/(12/$F$25))*1))),A88)))*B87)</f>
        <v/>
      </c>
    </row>
    <row r="89" spans="1:3" ht="15" x14ac:dyDescent="0.25">
      <c r="A89" s="71" t="str">
        <f t="shared" si="7"/>
        <v/>
      </c>
      <c r="B89" s="72" t="str">
        <f t="shared" si="8"/>
        <v/>
      </c>
      <c r="C89" s="73" t="str">
        <f t="shared" si="9"/>
        <v/>
      </c>
    </row>
    <row r="90" spans="1:3" ht="15" x14ac:dyDescent="0.25">
      <c r="A90" s="71" t="str">
        <f t="shared" si="7"/>
        <v/>
      </c>
      <c r="B90" s="72" t="str">
        <f t="shared" si="8"/>
        <v/>
      </c>
      <c r="C90" s="73" t="str">
        <f t="shared" si="9"/>
        <v/>
      </c>
    </row>
    <row r="91" spans="1:3" ht="15" x14ac:dyDescent="0.25">
      <c r="A91" s="71" t="str">
        <f t="shared" si="7"/>
        <v/>
      </c>
      <c r="B91" s="72" t="str">
        <f t="shared" si="8"/>
        <v/>
      </c>
      <c r="C91" s="73" t="str">
        <f t="shared" si="9"/>
        <v/>
      </c>
    </row>
    <row r="92" spans="1:3" ht="15" x14ac:dyDescent="0.25">
      <c r="A92" s="71" t="str">
        <f t="shared" si="7"/>
        <v/>
      </c>
      <c r="B92" s="72" t="str">
        <f t="shared" si="8"/>
        <v/>
      </c>
      <c r="C92" s="73" t="str">
        <f t="shared" si="9"/>
        <v/>
      </c>
    </row>
    <row r="93" spans="1:3" ht="15" x14ac:dyDescent="0.25">
      <c r="A93" s="71" t="str">
        <f t="shared" si="7"/>
        <v/>
      </c>
      <c r="B93" s="72" t="str">
        <f t="shared" si="8"/>
        <v/>
      </c>
      <c r="C93" s="73" t="str">
        <f t="shared" si="9"/>
        <v/>
      </c>
    </row>
    <row r="94" spans="1:3" ht="15" x14ac:dyDescent="0.25">
      <c r="A94" s="71" t="str">
        <f t="shared" si="7"/>
        <v/>
      </c>
      <c r="B94" s="72" t="str">
        <f t="shared" si="8"/>
        <v/>
      </c>
      <c r="C94" s="73" t="str">
        <f t="shared" si="9"/>
        <v/>
      </c>
    </row>
    <row r="95" spans="1:3" ht="15" x14ac:dyDescent="0.25">
      <c r="A95" s="71" t="str">
        <f t="shared" si="7"/>
        <v/>
      </c>
      <c r="B95" s="72" t="str">
        <f t="shared" si="8"/>
        <v/>
      </c>
      <c r="C95" s="73" t="str">
        <f t="shared" si="9"/>
        <v/>
      </c>
    </row>
    <row r="96" spans="1:3" ht="15" x14ac:dyDescent="0.25">
      <c r="A96" s="71" t="str">
        <f t="shared" si="7"/>
        <v/>
      </c>
      <c r="B96" s="72" t="str">
        <f t="shared" si="8"/>
        <v/>
      </c>
      <c r="C96" s="73" t="str">
        <f t="shared" si="9"/>
        <v/>
      </c>
    </row>
    <row r="97" spans="1:3" ht="15" x14ac:dyDescent="0.25">
      <c r="A97" s="71" t="str">
        <f t="shared" si="7"/>
        <v/>
      </c>
      <c r="B97" s="72" t="str">
        <f t="shared" si="8"/>
        <v/>
      </c>
      <c r="C97" s="73" t="str">
        <f t="shared" si="9"/>
        <v/>
      </c>
    </row>
    <row r="98" spans="1:3" ht="15" x14ac:dyDescent="0.25">
      <c r="A98" s="71" t="str">
        <f t="shared" si="7"/>
        <v/>
      </c>
      <c r="B98" s="72" t="str">
        <f t="shared" si="8"/>
        <v/>
      </c>
      <c r="C98" s="73" t="str">
        <f t="shared" si="9"/>
        <v/>
      </c>
    </row>
    <row r="99" spans="1:3" ht="15" x14ac:dyDescent="0.25">
      <c r="A99" s="71" t="str">
        <f t="shared" si="7"/>
        <v/>
      </c>
      <c r="B99" s="72" t="str">
        <f t="shared" si="8"/>
        <v/>
      </c>
      <c r="C99" s="73" t="str">
        <f t="shared" si="9"/>
        <v/>
      </c>
    </row>
    <row r="100" spans="1:3" ht="15" x14ac:dyDescent="0.25">
      <c r="A100" s="71" t="str">
        <f t="shared" si="7"/>
        <v/>
      </c>
      <c r="B100" s="72" t="str">
        <f t="shared" si="8"/>
        <v/>
      </c>
      <c r="C100" s="73" t="str">
        <f t="shared" si="9"/>
        <v/>
      </c>
    </row>
    <row r="101" spans="1:3" ht="15" x14ac:dyDescent="0.25">
      <c r="A101" s="71" t="str">
        <f t="shared" si="7"/>
        <v/>
      </c>
      <c r="B101" s="72" t="str">
        <f t="shared" si="8"/>
        <v/>
      </c>
      <c r="C101" s="73" t="str">
        <f t="shared" si="9"/>
        <v/>
      </c>
    </row>
    <row r="102" spans="1:3" ht="15" x14ac:dyDescent="0.25">
      <c r="A102" s="71" t="str">
        <f t="shared" si="7"/>
        <v/>
      </c>
      <c r="B102" s="72" t="str">
        <f t="shared" si="8"/>
        <v/>
      </c>
      <c r="C102" s="73" t="str">
        <f t="shared" si="9"/>
        <v/>
      </c>
    </row>
    <row r="103" spans="1:3" ht="15" x14ac:dyDescent="0.25">
      <c r="A103" s="71" t="str">
        <f t="shared" si="7"/>
        <v/>
      </c>
      <c r="B103" s="72" t="str">
        <f t="shared" si="8"/>
        <v/>
      </c>
      <c r="C103" s="73" t="str">
        <f t="shared" si="9"/>
        <v/>
      </c>
    </row>
    <row r="104" spans="1:3" ht="15" x14ac:dyDescent="0.25">
      <c r="A104" s="71" t="str">
        <f t="shared" si="7"/>
        <v/>
      </c>
      <c r="B104" s="72" t="str">
        <f t="shared" si="8"/>
        <v/>
      </c>
      <c r="C104" s="73" t="str">
        <f t="shared" si="9"/>
        <v/>
      </c>
    </row>
    <row r="105" spans="1:3" ht="15" x14ac:dyDescent="0.25">
      <c r="A105" s="71" t="str">
        <f t="shared" si="7"/>
        <v/>
      </c>
      <c r="B105" s="72" t="str">
        <f t="shared" si="8"/>
        <v/>
      </c>
      <c r="C105" s="73" t="str">
        <f t="shared" si="9"/>
        <v/>
      </c>
    </row>
    <row r="106" spans="1:3" ht="15" x14ac:dyDescent="0.25">
      <c r="A106" s="71" t="str">
        <f t="shared" si="7"/>
        <v/>
      </c>
      <c r="B106" s="72" t="str">
        <f t="shared" si="8"/>
        <v/>
      </c>
      <c r="C106" s="73" t="str">
        <f t="shared" si="9"/>
        <v/>
      </c>
    </row>
    <row r="107" spans="1:3" ht="15" x14ac:dyDescent="0.25">
      <c r="A107" s="71" t="str">
        <f t="shared" si="7"/>
        <v/>
      </c>
      <c r="B107" s="72" t="str">
        <f t="shared" si="8"/>
        <v/>
      </c>
      <c r="C107" s="73" t="str">
        <f t="shared" si="9"/>
        <v/>
      </c>
    </row>
    <row r="108" spans="1:3" ht="15" x14ac:dyDescent="0.25">
      <c r="A108" s="71" t="str">
        <f t="shared" si="7"/>
        <v/>
      </c>
      <c r="B108" s="72" t="str">
        <f t="shared" si="8"/>
        <v/>
      </c>
      <c r="C108" s="73" t="str">
        <f t="shared" si="9"/>
        <v/>
      </c>
    </row>
    <row r="109" spans="1:3" ht="15" x14ac:dyDescent="0.25">
      <c r="A109" s="71" t="str">
        <f t="shared" si="7"/>
        <v/>
      </c>
      <c r="B109" s="72" t="str">
        <f t="shared" si="8"/>
        <v/>
      </c>
      <c r="C109" s="73" t="str">
        <f t="shared" si="9"/>
        <v/>
      </c>
    </row>
    <row r="110" spans="1:3" ht="15" x14ac:dyDescent="0.25">
      <c r="A110" s="71" t="str">
        <f t="shared" si="7"/>
        <v/>
      </c>
      <c r="B110" s="72" t="str">
        <f t="shared" si="8"/>
        <v/>
      </c>
      <c r="C110" s="73" t="str">
        <f t="shared" si="9"/>
        <v/>
      </c>
    </row>
    <row r="111" spans="1:3" ht="15" x14ac:dyDescent="0.25">
      <c r="A111" s="71" t="str">
        <f t="shared" si="7"/>
        <v/>
      </c>
      <c r="B111" s="72" t="str">
        <f t="shared" si="8"/>
        <v/>
      </c>
      <c r="C111" s="73" t="str">
        <f t="shared" si="9"/>
        <v/>
      </c>
    </row>
    <row r="112" spans="1:3" ht="15" x14ac:dyDescent="0.25">
      <c r="A112" s="71" t="str">
        <f t="shared" si="7"/>
        <v/>
      </c>
      <c r="B112" s="72" t="str">
        <f t="shared" si="8"/>
        <v/>
      </c>
      <c r="C112" s="73" t="str">
        <f t="shared" si="9"/>
        <v/>
      </c>
    </row>
    <row r="113" spans="1:3" ht="15" x14ac:dyDescent="0.25">
      <c r="A113" s="71" t="str">
        <f t="shared" si="7"/>
        <v/>
      </c>
      <c r="B113" s="72" t="str">
        <f t="shared" si="8"/>
        <v/>
      </c>
      <c r="C113" s="73" t="str">
        <f t="shared" si="9"/>
        <v/>
      </c>
    </row>
    <row r="114" spans="1:3" ht="15" x14ac:dyDescent="0.25">
      <c r="A114" s="71" t="str">
        <f t="shared" si="7"/>
        <v/>
      </c>
      <c r="B114" s="72" t="str">
        <f t="shared" si="8"/>
        <v/>
      </c>
      <c r="C114" s="73" t="str">
        <f t="shared" si="9"/>
        <v/>
      </c>
    </row>
    <row r="115" spans="1:3" ht="15" x14ac:dyDescent="0.25">
      <c r="A115" s="71" t="str">
        <f t="shared" si="7"/>
        <v/>
      </c>
      <c r="B115" s="72" t="str">
        <f t="shared" si="8"/>
        <v/>
      </c>
      <c r="C115" s="73" t="str">
        <f t="shared" si="9"/>
        <v/>
      </c>
    </row>
    <row r="116" spans="1:3" ht="15" x14ac:dyDescent="0.25">
      <c r="A116" s="71" t="str">
        <f t="shared" si="7"/>
        <v/>
      </c>
      <c r="B116" s="72" t="str">
        <f t="shared" si="8"/>
        <v/>
      </c>
      <c r="C116" s="73" t="str">
        <f t="shared" si="9"/>
        <v/>
      </c>
    </row>
    <row r="117" spans="1:3" ht="15" x14ac:dyDescent="0.25">
      <c r="A117" s="71" t="str">
        <f t="shared" si="7"/>
        <v/>
      </c>
      <c r="B117" s="72" t="str">
        <f t="shared" si="8"/>
        <v/>
      </c>
      <c r="C117" s="73" t="str">
        <f t="shared" si="9"/>
        <v/>
      </c>
    </row>
    <row r="118" spans="1:3" ht="15" x14ac:dyDescent="0.25">
      <c r="A118" s="71" t="str">
        <f t="shared" si="7"/>
        <v/>
      </c>
      <c r="B118" s="72" t="str">
        <f t="shared" si="8"/>
        <v/>
      </c>
      <c r="C118" s="73" t="str">
        <f t="shared" si="9"/>
        <v/>
      </c>
    </row>
    <row r="119" spans="1:3" ht="15" x14ac:dyDescent="0.25">
      <c r="A119" s="71" t="str">
        <f t="shared" si="7"/>
        <v/>
      </c>
      <c r="B119" s="72" t="str">
        <f t="shared" si="8"/>
        <v/>
      </c>
      <c r="C119" s="73" t="str">
        <f t="shared" si="9"/>
        <v/>
      </c>
    </row>
    <row r="120" spans="1:3" ht="15" x14ac:dyDescent="0.25">
      <c r="A120" s="71" t="str">
        <f t="shared" ref="A120:A151" si="10">IF(A119="","",IF($D$22+A119&lt;=$F$24,$D$22+A119,""))</f>
        <v/>
      </c>
      <c r="B120" s="72" t="str">
        <f t="shared" ref="B120:B151" si="11">IF(A120="","",IF(A120&lt;=$F$23,B119,B119-($F$22/($F$24-$F$23))))</f>
        <v/>
      </c>
      <c r="C120" s="73" t="str">
        <f t="shared" ref="C120:C151" si="12">IF(B120="","",(($H$22+$H$23-$H$24)/(12/$F$25)*(POWER((1/((1+(($H$22+1%)/(12/$F$25))*1))),A120)))*B119)</f>
        <v/>
      </c>
    </row>
    <row r="121" spans="1:3" ht="15" x14ac:dyDescent="0.25">
      <c r="A121" s="71" t="str">
        <f t="shared" si="10"/>
        <v/>
      </c>
      <c r="B121" s="72" t="str">
        <f t="shared" si="11"/>
        <v/>
      </c>
      <c r="C121" s="73" t="str">
        <f t="shared" si="12"/>
        <v/>
      </c>
    </row>
    <row r="122" spans="1:3" ht="15" x14ac:dyDescent="0.25">
      <c r="A122" s="71" t="str">
        <f t="shared" si="10"/>
        <v/>
      </c>
      <c r="B122" s="72" t="str">
        <f t="shared" si="11"/>
        <v/>
      </c>
      <c r="C122" s="73" t="str">
        <f t="shared" si="12"/>
        <v/>
      </c>
    </row>
    <row r="123" spans="1:3" ht="15" x14ac:dyDescent="0.25">
      <c r="A123" s="71" t="str">
        <f t="shared" si="10"/>
        <v/>
      </c>
      <c r="B123" s="72" t="str">
        <f t="shared" si="11"/>
        <v/>
      </c>
      <c r="C123" s="73" t="str">
        <f t="shared" si="12"/>
        <v/>
      </c>
    </row>
    <row r="124" spans="1:3" ht="15" x14ac:dyDescent="0.25">
      <c r="A124" s="71" t="str">
        <f t="shared" si="10"/>
        <v/>
      </c>
      <c r="B124" s="72" t="str">
        <f t="shared" si="11"/>
        <v/>
      </c>
      <c r="C124" s="73" t="str">
        <f t="shared" si="12"/>
        <v/>
      </c>
    </row>
    <row r="125" spans="1:3" ht="15" x14ac:dyDescent="0.25">
      <c r="A125" s="71" t="str">
        <f t="shared" si="10"/>
        <v/>
      </c>
      <c r="B125" s="72" t="str">
        <f t="shared" si="11"/>
        <v/>
      </c>
      <c r="C125" s="73" t="str">
        <f t="shared" si="12"/>
        <v/>
      </c>
    </row>
    <row r="126" spans="1:3" ht="15" x14ac:dyDescent="0.25">
      <c r="A126" s="71" t="str">
        <f t="shared" si="10"/>
        <v/>
      </c>
      <c r="B126" s="72" t="str">
        <f t="shared" si="11"/>
        <v/>
      </c>
      <c r="C126" s="73" t="str">
        <f t="shared" si="12"/>
        <v/>
      </c>
    </row>
    <row r="127" spans="1:3" ht="15" x14ac:dyDescent="0.25">
      <c r="A127" s="71" t="str">
        <f t="shared" si="10"/>
        <v/>
      </c>
      <c r="B127" s="72" t="str">
        <f t="shared" si="11"/>
        <v/>
      </c>
      <c r="C127" s="73" t="str">
        <f t="shared" si="12"/>
        <v/>
      </c>
    </row>
    <row r="128" spans="1:3" ht="15" x14ac:dyDescent="0.25">
      <c r="A128" s="71" t="str">
        <f t="shared" si="10"/>
        <v/>
      </c>
      <c r="B128" s="72" t="str">
        <f t="shared" si="11"/>
        <v/>
      </c>
      <c r="C128" s="73" t="str">
        <f t="shared" si="12"/>
        <v/>
      </c>
    </row>
    <row r="129" spans="1:3" ht="15" x14ac:dyDescent="0.25">
      <c r="A129" s="71" t="str">
        <f t="shared" si="10"/>
        <v/>
      </c>
      <c r="B129" s="72" t="str">
        <f t="shared" si="11"/>
        <v/>
      </c>
      <c r="C129" s="73" t="str">
        <f t="shared" si="12"/>
        <v/>
      </c>
    </row>
    <row r="130" spans="1:3" ht="15" x14ac:dyDescent="0.25">
      <c r="A130" s="71" t="str">
        <f t="shared" si="10"/>
        <v/>
      </c>
      <c r="B130" s="72" t="str">
        <f t="shared" si="11"/>
        <v/>
      </c>
      <c r="C130" s="73" t="str">
        <f t="shared" si="12"/>
        <v/>
      </c>
    </row>
    <row r="131" spans="1:3" ht="15" x14ac:dyDescent="0.25">
      <c r="A131" s="71" t="str">
        <f t="shared" si="10"/>
        <v/>
      </c>
      <c r="B131" s="72" t="str">
        <f t="shared" si="11"/>
        <v/>
      </c>
      <c r="C131" s="73" t="str">
        <f t="shared" si="12"/>
        <v/>
      </c>
    </row>
    <row r="132" spans="1:3" ht="15" x14ac:dyDescent="0.25">
      <c r="A132" s="71" t="str">
        <f t="shared" si="10"/>
        <v/>
      </c>
      <c r="B132" s="72" t="str">
        <f t="shared" si="11"/>
        <v/>
      </c>
      <c r="C132" s="73" t="str">
        <f t="shared" si="12"/>
        <v/>
      </c>
    </row>
    <row r="133" spans="1:3" ht="15" x14ac:dyDescent="0.25">
      <c r="A133" s="71" t="str">
        <f t="shared" si="10"/>
        <v/>
      </c>
      <c r="B133" s="72" t="str">
        <f t="shared" si="11"/>
        <v/>
      </c>
      <c r="C133" s="73" t="str">
        <f t="shared" si="12"/>
        <v/>
      </c>
    </row>
    <row r="134" spans="1:3" ht="15" x14ac:dyDescent="0.25">
      <c r="A134" s="71" t="str">
        <f t="shared" si="10"/>
        <v/>
      </c>
      <c r="B134" s="72" t="str">
        <f t="shared" si="11"/>
        <v/>
      </c>
      <c r="C134" s="73" t="str">
        <f t="shared" si="12"/>
        <v/>
      </c>
    </row>
    <row r="135" spans="1:3" ht="15" x14ac:dyDescent="0.25">
      <c r="A135" s="71" t="str">
        <f t="shared" si="10"/>
        <v/>
      </c>
      <c r="B135" s="72" t="str">
        <f t="shared" si="11"/>
        <v/>
      </c>
      <c r="C135" s="73" t="str">
        <f t="shared" si="12"/>
        <v/>
      </c>
    </row>
    <row r="136" spans="1:3" ht="15" x14ac:dyDescent="0.25">
      <c r="A136" s="71" t="str">
        <f t="shared" si="10"/>
        <v/>
      </c>
      <c r="B136" s="72" t="str">
        <f t="shared" si="11"/>
        <v/>
      </c>
      <c r="C136" s="73" t="str">
        <f t="shared" si="12"/>
        <v/>
      </c>
    </row>
    <row r="137" spans="1:3" ht="15" x14ac:dyDescent="0.25">
      <c r="A137" s="71" t="str">
        <f t="shared" si="10"/>
        <v/>
      </c>
      <c r="B137" s="72" t="str">
        <f t="shared" si="11"/>
        <v/>
      </c>
      <c r="C137" s="73" t="str">
        <f t="shared" si="12"/>
        <v/>
      </c>
    </row>
    <row r="138" spans="1:3" ht="15" x14ac:dyDescent="0.25">
      <c r="A138" s="71" t="str">
        <f t="shared" si="10"/>
        <v/>
      </c>
      <c r="B138" s="72" t="str">
        <f t="shared" si="11"/>
        <v/>
      </c>
      <c r="C138" s="73" t="str">
        <f t="shared" si="12"/>
        <v/>
      </c>
    </row>
    <row r="139" spans="1:3" ht="15" x14ac:dyDescent="0.25">
      <c r="A139" s="71" t="str">
        <f t="shared" si="10"/>
        <v/>
      </c>
      <c r="B139" s="72" t="str">
        <f t="shared" si="11"/>
        <v/>
      </c>
      <c r="C139" s="73" t="str">
        <f t="shared" si="12"/>
        <v/>
      </c>
    </row>
    <row r="140" spans="1:3" ht="15" x14ac:dyDescent="0.25">
      <c r="A140" s="71" t="str">
        <f t="shared" si="10"/>
        <v/>
      </c>
      <c r="B140" s="72" t="str">
        <f t="shared" si="11"/>
        <v/>
      </c>
      <c r="C140" s="73" t="str">
        <f t="shared" si="12"/>
        <v/>
      </c>
    </row>
    <row r="141" spans="1:3" ht="15" x14ac:dyDescent="0.25">
      <c r="A141" s="71" t="str">
        <f t="shared" si="10"/>
        <v/>
      </c>
      <c r="B141" s="72" t="str">
        <f t="shared" si="11"/>
        <v/>
      </c>
      <c r="C141" s="73" t="str">
        <f t="shared" si="12"/>
        <v/>
      </c>
    </row>
    <row r="142" spans="1:3" ht="15" x14ac:dyDescent="0.25">
      <c r="A142" s="71" t="str">
        <f t="shared" si="10"/>
        <v/>
      </c>
      <c r="B142" s="72" t="str">
        <f t="shared" si="11"/>
        <v/>
      </c>
      <c r="C142" s="73" t="str">
        <f t="shared" si="12"/>
        <v/>
      </c>
    </row>
    <row r="143" spans="1:3" ht="15" x14ac:dyDescent="0.25">
      <c r="A143" s="71" t="str">
        <f t="shared" si="10"/>
        <v/>
      </c>
      <c r="B143" s="72" t="str">
        <f t="shared" si="11"/>
        <v/>
      </c>
      <c r="C143" s="73" t="str">
        <f t="shared" si="12"/>
        <v/>
      </c>
    </row>
    <row r="144" spans="1:3" ht="15" x14ac:dyDescent="0.25">
      <c r="A144" s="71" t="str">
        <f t="shared" si="10"/>
        <v/>
      </c>
      <c r="B144" s="72" t="str">
        <f t="shared" si="11"/>
        <v/>
      </c>
      <c r="C144" s="73" t="str">
        <f t="shared" si="12"/>
        <v/>
      </c>
    </row>
    <row r="145" spans="1:3" ht="15" x14ac:dyDescent="0.25">
      <c r="A145" s="71" t="str">
        <f t="shared" si="10"/>
        <v/>
      </c>
      <c r="B145" s="72" t="str">
        <f t="shared" si="11"/>
        <v/>
      </c>
      <c r="C145" s="73" t="str">
        <f t="shared" si="12"/>
        <v/>
      </c>
    </row>
    <row r="146" spans="1:3" ht="15" x14ac:dyDescent="0.25">
      <c r="A146" s="71" t="str">
        <f t="shared" si="10"/>
        <v/>
      </c>
      <c r="B146" s="72" t="str">
        <f t="shared" si="11"/>
        <v/>
      </c>
      <c r="C146" s="73" t="str">
        <f t="shared" si="12"/>
        <v/>
      </c>
    </row>
    <row r="147" spans="1:3" ht="15" x14ac:dyDescent="0.25">
      <c r="A147" s="71" t="str">
        <f t="shared" si="10"/>
        <v/>
      </c>
      <c r="B147" s="72" t="str">
        <f t="shared" si="11"/>
        <v/>
      </c>
      <c r="C147" s="73" t="str">
        <f t="shared" si="12"/>
        <v/>
      </c>
    </row>
    <row r="148" spans="1:3" ht="15" x14ac:dyDescent="0.25">
      <c r="A148" s="71" t="str">
        <f t="shared" si="10"/>
        <v/>
      </c>
      <c r="B148" s="72" t="str">
        <f t="shared" si="11"/>
        <v/>
      </c>
      <c r="C148" s="73" t="str">
        <f t="shared" si="12"/>
        <v/>
      </c>
    </row>
    <row r="149" spans="1:3" ht="15" x14ac:dyDescent="0.25">
      <c r="A149" s="71" t="str">
        <f t="shared" si="10"/>
        <v/>
      </c>
      <c r="B149" s="72" t="str">
        <f t="shared" si="11"/>
        <v/>
      </c>
      <c r="C149" s="73" t="str">
        <f t="shared" si="12"/>
        <v/>
      </c>
    </row>
    <row r="150" spans="1:3" ht="15" x14ac:dyDescent="0.25">
      <c r="A150" s="71" t="str">
        <f t="shared" si="10"/>
        <v/>
      </c>
      <c r="B150" s="72" t="str">
        <f t="shared" si="11"/>
        <v/>
      </c>
      <c r="C150" s="73" t="str">
        <f t="shared" si="12"/>
        <v/>
      </c>
    </row>
    <row r="151" spans="1:3" ht="15" x14ac:dyDescent="0.25">
      <c r="A151" s="71" t="str">
        <f t="shared" si="10"/>
        <v/>
      </c>
      <c r="B151" s="72" t="str">
        <f t="shared" si="11"/>
        <v/>
      </c>
      <c r="C151" s="73" t="str">
        <f t="shared" si="12"/>
        <v/>
      </c>
    </row>
    <row r="152" spans="1:3" ht="15" x14ac:dyDescent="0.25">
      <c r="A152" s="71" t="str">
        <f t="shared" ref="A152:A183" si="13">IF(A151="","",IF($D$22+A151&lt;=$F$24,$D$22+A151,""))</f>
        <v/>
      </c>
      <c r="B152" s="72" t="str">
        <f t="shared" ref="B152:B183" si="14">IF(A152="","",IF(A152&lt;=$F$23,B151,B151-($F$22/($F$24-$F$23))))</f>
        <v/>
      </c>
      <c r="C152" s="73" t="str">
        <f t="shared" ref="C152:C183" si="15">IF(B152="","",(($H$22+$H$23-$H$24)/(12/$F$25)*(POWER((1/((1+(($H$22+1%)/(12/$F$25))*1))),A152)))*B151)</f>
        <v/>
      </c>
    </row>
    <row r="153" spans="1:3" ht="15" x14ac:dyDescent="0.25">
      <c r="A153" s="71" t="str">
        <f t="shared" si="13"/>
        <v/>
      </c>
      <c r="B153" s="72" t="str">
        <f t="shared" si="14"/>
        <v/>
      </c>
      <c r="C153" s="73" t="str">
        <f t="shared" si="15"/>
        <v/>
      </c>
    </row>
    <row r="154" spans="1:3" ht="15" x14ac:dyDescent="0.25">
      <c r="A154" s="71" t="str">
        <f t="shared" si="13"/>
        <v/>
      </c>
      <c r="B154" s="72" t="str">
        <f t="shared" si="14"/>
        <v/>
      </c>
      <c r="C154" s="73" t="str">
        <f t="shared" si="15"/>
        <v/>
      </c>
    </row>
    <row r="155" spans="1:3" ht="15" x14ac:dyDescent="0.25">
      <c r="A155" s="71" t="str">
        <f t="shared" si="13"/>
        <v/>
      </c>
      <c r="B155" s="72" t="str">
        <f t="shared" si="14"/>
        <v/>
      </c>
      <c r="C155" s="73" t="str">
        <f t="shared" si="15"/>
        <v/>
      </c>
    </row>
    <row r="156" spans="1:3" ht="15" x14ac:dyDescent="0.25">
      <c r="A156" s="71" t="str">
        <f t="shared" si="13"/>
        <v/>
      </c>
      <c r="B156" s="72" t="str">
        <f t="shared" si="14"/>
        <v/>
      </c>
      <c r="C156" s="73" t="str">
        <f t="shared" si="15"/>
        <v/>
      </c>
    </row>
    <row r="157" spans="1:3" ht="15" x14ac:dyDescent="0.25">
      <c r="A157" s="71" t="str">
        <f t="shared" si="13"/>
        <v/>
      </c>
      <c r="B157" s="72" t="str">
        <f t="shared" si="14"/>
        <v/>
      </c>
      <c r="C157" s="73" t="str">
        <f t="shared" si="15"/>
        <v/>
      </c>
    </row>
    <row r="158" spans="1:3" ht="15" x14ac:dyDescent="0.25">
      <c r="A158" s="71" t="str">
        <f t="shared" si="13"/>
        <v/>
      </c>
      <c r="B158" s="72" t="str">
        <f t="shared" si="14"/>
        <v/>
      </c>
      <c r="C158" s="73" t="str">
        <f t="shared" si="15"/>
        <v/>
      </c>
    </row>
    <row r="159" spans="1:3" ht="15" x14ac:dyDescent="0.25">
      <c r="A159" s="71" t="str">
        <f t="shared" si="13"/>
        <v/>
      </c>
      <c r="B159" s="72" t="str">
        <f t="shared" si="14"/>
        <v/>
      </c>
      <c r="C159" s="73" t="str">
        <f t="shared" si="15"/>
        <v/>
      </c>
    </row>
    <row r="160" spans="1:3" ht="15" x14ac:dyDescent="0.25">
      <c r="A160" s="71" t="str">
        <f t="shared" si="13"/>
        <v/>
      </c>
      <c r="B160" s="72" t="str">
        <f t="shared" si="14"/>
        <v/>
      </c>
      <c r="C160" s="73" t="str">
        <f t="shared" si="15"/>
        <v/>
      </c>
    </row>
    <row r="161" spans="1:3" ht="15" x14ac:dyDescent="0.25">
      <c r="A161" s="71" t="str">
        <f t="shared" si="13"/>
        <v/>
      </c>
      <c r="B161" s="72" t="str">
        <f t="shared" si="14"/>
        <v/>
      </c>
      <c r="C161" s="73" t="str">
        <f t="shared" si="15"/>
        <v/>
      </c>
    </row>
    <row r="162" spans="1:3" ht="15" x14ac:dyDescent="0.25">
      <c r="A162" s="71" t="str">
        <f t="shared" si="13"/>
        <v/>
      </c>
      <c r="B162" s="72" t="str">
        <f t="shared" si="14"/>
        <v/>
      </c>
      <c r="C162" s="73" t="str">
        <f t="shared" si="15"/>
        <v/>
      </c>
    </row>
    <row r="163" spans="1:3" ht="15" x14ac:dyDescent="0.25">
      <c r="A163" s="71" t="str">
        <f t="shared" si="13"/>
        <v/>
      </c>
      <c r="B163" s="72" t="str">
        <f t="shared" si="14"/>
        <v/>
      </c>
      <c r="C163" s="73" t="str">
        <f t="shared" si="15"/>
        <v/>
      </c>
    </row>
    <row r="164" spans="1:3" ht="15" x14ac:dyDescent="0.25">
      <c r="A164" s="71" t="str">
        <f t="shared" si="13"/>
        <v/>
      </c>
      <c r="B164" s="72" t="str">
        <f t="shared" si="14"/>
        <v/>
      </c>
      <c r="C164" s="73" t="str">
        <f t="shared" si="15"/>
        <v/>
      </c>
    </row>
    <row r="165" spans="1:3" ht="15" x14ac:dyDescent="0.25">
      <c r="A165" s="71" t="str">
        <f t="shared" si="13"/>
        <v/>
      </c>
      <c r="B165" s="72" t="str">
        <f t="shared" si="14"/>
        <v/>
      </c>
      <c r="C165" s="73" t="str">
        <f t="shared" si="15"/>
        <v/>
      </c>
    </row>
    <row r="166" spans="1:3" ht="15" x14ac:dyDescent="0.25">
      <c r="A166" s="71" t="str">
        <f t="shared" si="13"/>
        <v/>
      </c>
      <c r="B166" s="72" t="str">
        <f t="shared" si="14"/>
        <v/>
      </c>
      <c r="C166" s="73" t="str">
        <f t="shared" si="15"/>
        <v/>
      </c>
    </row>
    <row r="167" spans="1:3" ht="15" x14ac:dyDescent="0.25">
      <c r="A167" s="71" t="str">
        <f t="shared" si="13"/>
        <v/>
      </c>
      <c r="B167" s="72" t="str">
        <f t="shared" si="14"/>
        <v/>
      </c>
      <c r="C167" s="73" t="str">
        <f t="shared" si="15"/>
        <v/>
      </c>
    </row>
    <row r="168" spans="1:3" ht="15" x14ac:dyDescent="0.25">
      <c r="A168" s="71" t="str">
        <f t="shared" si="13"/>
        <v/>
      </c>
      <c r="B168" s="72" t="str">
        <f t="shared" si="14"/>
        <v/>
      </c>
      <c r="C168" s="73" t="str">
        <f t="shared" si="15"/>
        <v/>
      </c>
    </row>
    <row r="169" spans="1:3" ht="15" x14ac:dyDescent="0.25">
      <c r="A169" s="71" t="str">
        <f t="shared" si="13"/>
        <v/>
      </c>
      <c r="B169" s="72" t="str">
        <f t="shared" si="14"/>
        <v/>
      </c>
      <c r="C169" s="73" t="str">
        <f t="shared" si="15"/>
        <v/>
      </c>
    </row>
    <row r="170" spans="1:3" ht="15" x14ac:dyDescent="0.25">
      <c r="A170" s="71" t="str">
        <f t="shared" si="13"/>
        <v/>
      </c>
      <c r="B170" s="72" t="str">
        <f t="shared" si="14"/>
        <v/>
      </c>
      <c r="C170" s="73" t="str">
        <f t="shared" si="15"/>
        <v/>
      </c>
    </row>
    <row r="171" spans="1:3" ht="15" x14ac:dyDescent="0.25">
      <c r="A171" s="71" t="str">
        <f t="shared" si="13"/>
        <v/>
      </c>
      <c r="B171" s="72" t="str">
        <f t="shared" si="14"/>
        <v/>
      </c>
      <c r="C171" s="73" t="str">
        <f t="shared" si="15"/>
        <v/>
      </c>
    </row>
    <row r="172" spans="1:3" ht="15" x14ac:dyDescent="0.25">
      <c r="A172" s="71" t="str">
        <f t="shared" si="13"/>
        <v/>
      </c>
      <c r="B172" s="72" t="str">
        <f t="shared" si="14"/>
        <v/>
      </c>
      <c r="C172" s="73" t="str">
        <f t="shared" si="15"/>
        <v/>
      </c>
    </row>
    <row r="173" spans="1:3" ht="15" x14ac:dyDescent="0.25">
      <c r="A173" s="71" t="str">
        <f t="shared" si="13"/>
        <v/>
      </c>
      <c r="B173" s="72" t="str">
        <f t="shared" si="14"/>
        <v/>
      </c>
      <c r="C173" s="73" t="str">
        <f t="shared" si="15"/>
        <v/>
      </c>
    </row>
    <row r="174" spans="1:3" ht="15" x14ac:dyDescent="0.25">
      <c r="A174" s="71" t="str">
        <f t="shared" si="13"/>
        <v/>
      </c>
      <c r="B174" s="72" t="str">
        <f t="shared" si="14"/>
        <v/>
      </c>
      <c r="C174" s="73" t="str">
        <f t="shared" si="15"/>
        <v/>
      </c>
    </row>
    <row r="175" spans="1:3" ht="15" x14ac:dyDescent="0.25">
      <c r="A175" s="71" t="str">
        <f t="shared" si="13"/>
        <v/>
      </c>
      <c r="B175" s="72" t="str">
        <f t="shared" si="14"/>
        <v/>
      </c>
      <c r="C175" s="73" t="str">
        <f t="shared" si="15"/>
        <v/>
      </c>
    </row>
    <row r="176" spans="1:3" ht="15" x14ac:dyDescent="0.25">
      <c r="A176" s="71" t="str">
        <f t="shared" si="13"/>
        <v/>
      </c>
      <c r="B176" s="72" t="str">
        <f t="shared" si="14"/>
        <v/>
      </c>
      <c r="C176" s="73" t="str">
        <f t="shared" si="15"/>
        <v/>
      </c>
    </row>
    <row r="177" spans="1:3" ht="15" x14ac:dyDescent="0.25">
      <c r="A177" s="71" t="str">
        <f t="shared" si="13"/>
        <v/>
      </c>
      <c r="B177" s="72" t="str">
        <f t="shared" si="14"/>
        <v/>
      </c>
      <c r="C177" s="73" t="str">
        <f t="shared" si="15"/>
        <v/>
      </c>
    </row>
    <row r="178" spans="1:3" ht="15" x14ac:dyDescent="0.25">
      <c r="A178" s="71" t="str">
        <f t="shared" si="13"/>
        <v/>
      </c>
      <c r="B178" s="72" t="str">
        <f t="shared" si="14"/>
        <v/>
      </c>
      <c r="C178" s="73" t="str">
        <f t="shared" si="15"/>
        <v/>
      </c>
    </row>
    <row r="179" spans="1:3" ht="15" x14ac:dyDescent="0.25">
      <c r="A179" s="71" t="str">
        <f t="shared" si="13"/>
        <v/>
      </c>
      <c r="B179" s="72" t="str">
        <f t="shared" si="14"/>
        <v/>
      </c>
      <c r="C179" s="73" t="str">
        <f t="shared" si="15"/>
        <v/>
      </c>
    </row>
    <row r="180" spans="1:3" ht="15" x14ac:dyDescent="0.25">
      <c r="A180" s="71" t="str">
        <f t="shared" si="13"/>
        <v/>
      </c>
      <c r="B180" s="72" t="str">
        <f t="shared" si="14"/>
        <v/>
      </c>
      <c r="C180" s="73" t="str">
        <f t="shared" si="15"/>
        <v/>
      </c>
    </row>
    <row r="181" spans="1:3" ht="15" x14ac:dyDescent="0.25">
      <c r="A181" s="71" t="str">
        <f t="shared" si="13"/>
        <v/>
      </c>
      <c r="B181" s="72" t="str">
        <f t="shared" si="14"/>
        <v/>
      </c>
      <c r="C181" s="73" t="str">
        <f t="shared" si="15"/>
        <v/>
      </c>
    </row>
    <row r="182" spans="1:3" ht="15" x14ac:dyDescent="0.25">
      <c r="A182" s="71" t="str">
        <f t="shared" si="13"/>
        <v/>
      </c>
      <c r="B182" s="72" t="str">
        <f t="shared" si="14"/>
        <v/>
      </c>
      <c r="C182" s="73" t="str">
        <f t="shared" si="15"/>
        <v/>
      </c>
    </row>
    <row r="183" spans="1:3" ht="15" x14ac:dyDescent="0.25">
      <c r="A183" s="71" t="str">
        <f t="shared" si="13"/>
        <v/>
      </c>
      <c r="B183" s="72" t="str">
        <f t="shared" si="14"/>
        <v/>
      </c>
      <c r="C183" s="73" t="str">
        <f t="shared" si="15"/>
        <v/>
      </c>
    </row>
    <row r="184" spans="1:3" ht="15" x14ac:dyDescent="0.25">
      <c r="A184" s="71" t="str">
        <f t="shared" ref="A184:A215" si="16">IF(A183="","",IF($D$22+A183&lt;=$F$24,$D$22+A183,""))</f>
        <v/>
      </c>
      <c r="B184" s="72" t="str">
        <f t="shared" ref="B184:B215" si="17">IF(A184="","",IF(A184&lt;=$F$23,B183,B183-($F$22/($F$24-$F$23))))</f>
        <v/>
      </c>
      <c r="C184" s="73" t="str">
        <f t="shared" ref="C184:C215" si="18">IF(B184="","",(($H$22+$H$23-$H$24)/(12/$F$25)*(POWER((1/((1+(($H$22+1%)/(12/$F$25))*1))),A184)))*B183)</f>
        <v/>
      </c>
    </row>
    <row r="185" spans="1:3" ht="15" x14ac:dyDescent="0.25">
      <c r="A185" s="71" t="str">
        <f t="shared" si="16"/>
        <v/>
      </c>
      <c r="B185" s="72" t="str">
        <f t="shared" si="17"/>
        <v/>
      </c>
      <c r="C185" s="73" t="str">
        <f t="shared" si="18"/>
        <v/>
      </c>
    </row>
    <row r="186" spans="1:3" ht="15" x14ac:dyDescent="0.25">
      <c r="A186" s="71" t="str">
        <f t="shared" si="16"/>
        <v/>
      </c>
      <c r="B186" s="72" t="str">
        <f t="shared" si="17"/>
        <v/>
      </c>
      <c r="C186" s="73" t="str">
        <f t="shared" si="18"/>
        <v/>
      </c>
    </row>
    <row r="187" spans="1:3" ht="15" x14ac:dyDescent="0.25">
      <c r="A187" s="71" t="str">
        <f t="shared" si="16"/>
        <v/>
      </c>
      <c r="B187" s="72" t="str">
        <f t="shared" si="17"/>
        <v/>
      </c>
      <c r="C187" s="73" t="str">
        <f t="shared" si="18"/>
        <v/>
      </c>
    </row>
    <row r="188" spans="1:3" ht="15" x14ac:dyDescent="0.25">
      <c r="A188" s="71" t="str">
        <f t="shared" si="16"/>
        <v/>
      </c>
      <c r="B188" s="72" t="str">
        <f t="shared" si="17"/>
        <v/>
      </c>
      <c r="C188" s="73" t="str">
        <f t="shared" si="18"/>
        <v/>
      </c>
    </row>
    <row r="189" spans="1:3" ht="15" x14ac:dyDescent="0.25">
      <c r="A189" s="71" t="str">
        <f t="shared" si="16"/>
        <v/>
      </c>
      <c r="B189" s="72" t="str">
        <f t="shared" si="17"/>
        <v/>
      </c>
      <c r="C189" s="73" t="str">
        <f t="shared" si="18"/>
        <v/>
      </c>
    </row>
    <row r="190" spans="1:3" ht="15" x14ac:dyDescent="0.25">
      <c r="A190" s="71" t="str">
        <f t="shared" si="16"/>
        <v/>
      </c>
      <c r="B190" s="72" t="str">
        <f t="shared" si="17"/>
        <v/>
      </c>
      <c r="C190" s="73" t="str">
        <f t="shared" si="18"/>
        <v/>
      </c>
    </row>
    <row r="191" spans="1:3" ht="15" x14ac:dyDescent="0.25">
      <c r="A191" s="71" t="str">
        <f t="shared" si="16"/>
        <v/>
      </c>
      <c r="B191" s="72" t="str">
        <f t="shared" si="17"/>
        <v/>
      </c>
      <c r="C191" s="73" t="str">
        <f t="shared" si="18"/>
        <v/>
      </c>
    </row>
    <row r="192" spans="1:3" ht="15" x14ac:dyDescent="0.25">
      <c r="A192" s="71" t="str">
        <f t="shared" si="16"/>
        <v/>
      </c>
      <c r="B192" s="72" t="str">
        <f t="shared" si="17"/>
        <v/>
      </c>
      <c r="C192" s="73" t="str">
        <f t="shared" si="18"/>
        <v/>
      </c>
    </row>
    <row r="193" spans="1:3" ht="15" x14ac:dyDescent="0.25">
      <c r="A193" s="71" t="str">
        <f t="shared" si="16"/>
        <v/>
      </c>
      <c r="B193" s="72" t="str">
        <f t="shared" si="17"/>
        <v/>
      </c>
      <c r="C193" s="73" t="str">
        <f t="shared" si="18"/>
        <v/>
      </c>
    </row>
    <row r="194" spans="1:3" ht="15" x14ac:dyDescent="0.25">
      <c r="A194" s="71" t="str">
        <f t="shared" si="16"/>
        <v/>
      </c>
      <c r="B194" s="72" t="str">
        <f t="shared" si="17"/>
        <v/>
      </c>
      <c r="C194" s="73" t="str">
        <f t="shared" si="18"/>
        <v/>
      </c>
    </row>
    <row r="195" spans="1:3" ht="15" x14ac:dyDescent="0.25">
      <c r="A195" s="71" t="str">
        <f t="shared" si="16"/>
        <v/>
      </c>
      <c r="B195" s="72" t="str">
        <f t="shared" si="17"/>
        <v/>
      </c>
      <c r="C195" s="73" t="str">
        <f t="shared" si="18"/>
        <v/>
      </c>
    </row>
    <row r="196" spans="1:3" ht="15" x14ac:dyDescent="0.25">
      <c r="A196" s="71" t="str">
        <f t="shared" si="16"/>
        <v/>
      </c>
      <c r="B196" s="72" t="str">
        <f t="shared" si="17"/>
        <v/>
      </c>
      <c r="C196" s="73" t="str">
        <f t="shared" si="18"/>
        <v/>
      </c>
    </row>
    <row r="197" spans="1:3" ht="15" x14ac:dyDescent="0.25">
      <c r="A197" s="71" t="str">
        <f t="shared" si="16"/>
        <v/>
      </c>
      <c r="B197" s="72" t="str">
        <f t="shared" si="17"/>
        <v/>
      </c>
      <c r="C197" s="73" t="str">
        <f t="shared" si="18"/>
        <v/>
      </c>
    </row>
    <row r="198" spans="1:3" ht="15" x14ac:dyDescent="0.25">
      <c r="A198" s="71" t="str">
        <f t="shared" si="16"/>
        <v/>
      </c>
      <c r="B198" s="72" t="str">
        <f t="shared" si="17"/>
        <v/>
      </c>
      <c r="C198" s="73" t="str">
        <f t="shared" si="18"/>
        <v/>
      </c>
    </row>
    <row r="199" spans="1:3" ht="15" x14ac:dyDescent="0.25">
      <c r="A199" s="71" t="str">
        <f t="shared" si="16"/>
        <v/>
      </c>
      <c r="B199" s="72" t="str">
        <f t="shared" si="17"/>
        <v/>
      </c>
      <c r="C199" s="73" t="str">
        <f t="shared" si="18"/>
        <v/>
      </c>
    </row>
    <row r="200" spans="1:3" ht="15" x14ac:dyDescent="0.25">
      <c r="A200" s="71" t="str">
        <f t="shared" si="16"/>
        <v/>
      </c>
      <c r="B200" s="72" t="str">
        <f t="shared" si="17"/>
        <v/>
      </c>
      <c r="C200" s="73" t="str">
        <f t="shared" si="18"/>
        <v/>
      </c>
    </row>
    <row r="201" spans="1:3" ht="15" x14ac:dyDescent="0.25">
      <c r="A201" s="71" t="str">
        <f t="shared" si="16"/>
        <v/>
      </c>
      <c r="B201" s="72" t="str">
        <f t="shared" si="17"/>
        <v/>
      </c>
      <c r="C201" s="73" t="str">
        <f t="shared" si="18"/>
        <v/>
      </c>
    </row>
    <row r="202" spans="1:3" ht="15" x14ac:dyDescent="0.25">
      <c r="A202" s="71" t="str">
        <f t="shared" si="16"/>
        <v/>
      </c>
      <c r="B202" s="72" t="str">
        <f t="shared" si="17"/>
        <v/>
      </c>
      <c r="C202" s="73" t="str">
        <f t="shared" si="18"/>
        <v/>
      </c>
    </row>
    <row r="203" spans="1:3" ht="15" x14ac:dyDescent="0.25">
      <c r="A203" s="71" t="str">
        <f t="shared" si="16"/>
        <v/>
      </c>
      <c r="B203" s="72" t="str">
        <f t="shared" si="17"/>
        <v/>
      </c>
      <c r="C203" s="73" t="str">
        <f t="shared" si="18"/>
        <v/>
      </c>
    </row>
    <row r="204" spans="1:3" ht="15" x14ac:dyDescent="0.25">
      <c r="A204" s="71" t="str">
        <f t="shared" si="16"/>
        <v/>
      </c>
      <c r="B204" s="72" t="str">
        <f t="shared" si="17"/>
        <v/>
      </c>
      <c r="C204" s="73" t="str">
        <f t="shared" si="18"/>
        <v/>
      </c>
    </row>
    <row r="205" spans="1:3" ht="15" x14ac:dyDescent="0.25">
      <c r="A205" s="71" t="str">
        <f t="shared" si="16"/>
        <v/>
      </c>
      <c r="B205" s="72" t="str">
        <f t="shared" si="17"/>
        <v/>
      </c>
      <c r="C205" s="73" t="str">
        <f t="shared" si="18"/>
        <v/>
      </c>
    </row>
    <row r="206" spans="1:3" ht="15" x14ac:dyDescent="0.25">
      <c r="A206" s="71" t="str">
        <f t="shared" si="16"/>
        <v/>
      </c>
      <c r="B206" s="72" t="str">
        <f t="shared" si="17"/>
        <v/>
      </c>
      <c r="C206" s="73" t="str">
        <f t="shared" si="18"/>
        <v/>
      </c>
    </row>
    <row r="207" spans="1:3" ht="15" x14ac:dyDescent="0.25">
      <c r="A207" s="71" t="str">
        <f t="shared" si="16"/>
        <v/>
      </c>
      <c r="B207" s="72" t="str">
        <f t="shared" si="17"/>
        <v/>
      </c>
      <c r="C207" s="73" t="str">
        <f t="shared" si="18"/>
        <v/>
      </c>
    </row>
    <row r="208" spans="1:3" ht="15" x14ac:dyDescent="0.25">
      <c r="A208" s="71" t="str">
        <f t="shared" si="16"/>
        <v/>
      </c>
      <c r="B208" s="72" t="str">
        <f t="shared" si="17"/>
        <v/>
      </c>
      <c r="C208" s="73" t="str">
        <f t="shared" si="18"/>
        <v/>
      </c>
    </row>
    <row r="209" spans="1:3" ht="15" x14ac:dyDescent="0.25">
      <c r="A209" s="71" t="str">
        <f t="shared" si="16"/>
        <v/>
      </c>
      <c r="B209" s="72" t="str">
        <f t="shared" si="17"/>
        <v/>
      </c>
      <c r="C209" s="73" t="str">
        <f t="shared" si="18"/>
        <v/>
      </c>
    </row>
    <row r="210" spans="1:3" ht="15" x14ac:dyDescent="0.25">
      <c r="A210" s="71" t="str">
        <f t="shared" si="16"/>
        <v/>
      </c>
      <c r="B210" s="72" t="str">
        <f t="shared" si="17"/>
        <v/>
      </c>
      <c r="C210" s="73" t="str">
        <f t="shared" si="18"/>
        <v/>
      </c>
    </row>
    <row r="211" spans="1:3" ht="15" x14ac:dyDescent="0.25">
      <c r="A211" s="71" t="str">
        <f t="shared" si="16"/>
        <v/>
      </c>
      <c r="B211" s="72" t="str">
        <f t="shared" si="17"/>
        <v/>
      </c>
      <c r="C211" s="73" t="str">
        <f t="shared" si="18"/>
        <v/>
      </c>
    </row>
    <row r="212" spans="1:3" ht="15" x14ac:dyDescent="0.25">
      <c r="A212" s="71" t="str">
        <f t="shared" si="16"/>
        <v/>
      </c>
      <c r="B212" s="72" t="str">
        <f t="shared" si="17"/>
        <v/>
      </c>
      <c r="C212" s="73" t="str">
        <f t="shared" si="18"/>
        <v/>
      </c>
    </row>
    <row r="213" spans="1:3" ht="15" x14ac:dyDescent="0.25">
      <c r="A213" s="71" t="str">
        <f t="shared" si="16"/>
        <v/>
      </c>
      <c r="B213" s="72" t="str">
        <f t="shared" si="17"/>
        <v/>
      </c>
      <c r="C213" s="73" t="str">
        <f t="shared" si="18"/>
        <v/>
      </c>
    </row>
    <row r="214" spans="1:3" ht="15" x14ac:dyDescent="0.25">
      <c r="A214" s="71" t="str">
        <f t="shared" si="16"/>
        <v/>
      </c>
      <c r="B214" s="72" t="str">
        <f t="shared" si="17"/>
        <v/>
      </c>
      <c r="C214" s="73" t="str">
        <f t="shared" si="18"/>
        <v/>
      </c>
    </row>
    <row r="215" spans="1:3" ht="15" x14ac:dyDescent="0.25">
      <c r="A215" s="71" t="str">
        <f t="shared" si="16"/>
        <v/>
      </c>
      <c r="B215" s="72" t="str">
        <f t="shared" si="17"/>
        <v/>
      </c>
      <c r="C215" s="73" t="str">
        <f t="shared" si="18"/>
        <v/>
      </c>
    </row>
    <row r="216" spans="1:3" ht="15" x14ac:dyDescent="0.25">
      <c r="A216" s="71" t="str">
        <f t="shared" ref="A216:A223" si="19">IF(A215="","",IF($D$22+A215&lt;=$F$24,$D$22+A215,""))</f>
        <v/>
      </c>
      <c r="B216" s="72" t="str">
        <f t="shared" ref="B216:B223" si="20">IF(A216="","",IF(A216&lt;=$F$23,B215,B215-($F$22/($F$24-$F$23))))</f>
        <v/>
      </c>
      <c r="C216" s="73" t="str">
        <f t="shared" ref="C216:C223" si="21">IF(B216="","",(($H$22+$H$23-$H$24)/(12/$F$25)*(POWER((1/((1+(($H$22+1%)/(12/$F$25))*1))),A216)))*B215)</f>
        <v/>
      </c>
    </row>
    <row r="217" spans="1:3" ht="15" x14ac:dyDescent="0.25">
      <c r="A217" s="71" t="str">
        <f t="shared" si="19"/>
        <v/>
      </c>
      <c r="B217" s="72" t="str">
        <f t="shared" si="20"/>
        <v/>
      </c>
      <c r="C217" s="73" t="str">
        <f t="shared" si="21"/>
        <v/>
      </c>
    </row>
    <row r="218" spans="1:3" ht="15" x14ac:dyDescent="0.25">
      <c r="A218" s="71" t="str">
        <f t="shared" si="19"/>
        <v/>
      </c>
      <c r="B218" s="72" t="str">
        <f t="shared" si="20"/>
        <v/>
      </c>
      <c r="C218" s="73" t="str">
        <f t="shared" si="21"/>
        <v/>
      </c>
    </row>
    <row r="219" spans="1:3" ht="15" x14ac:dyDescent="0.25">
      <c r="A219" s="71" t="str">
        <f t="shared" si="19"/>
        <v/>
      </c>
      <c r="B219" s="72" t="str">
        <f t="shared" si="20"/>
        <v/>
      </c>
      <c r="C219" s="73" t="str">
        <f t="shared" si="21"/>
        <v/>
      </c>
    </row>
    <row r="220" spans="1:3" ht="15" x14ac:dyDescent="0.25">
      <c r="A220" s="71" t="str">
        <f t="shared" si="19"/>
        <v/>
      </c>
      <c r="B220" s="72" t="str">
        <f t="shared" si="20"/>
        <v/>
      </c>
      <c r="C220" s="73" t="str">
        <f t="shared" si="21"/>
        <v/>
      </c>
    </row>
    <row r="221" spans="1:3" ht="15" x14ac:dyDescent="0.25">
      <c r="A221" s="71" t="str">
        <f t="shared" si="19"/>
        <v/>
      </c>
      <c r="B221" s="72" t="str">
        <f t="shared" si="20"/>
        <v/>
      </c>
      <c r="C221" s="73" t="str">
        <f t="shared" si="21"/>
        <v/>
      </c>
    </row>
    <row r="222" spans="1:3" ht="15" x14ac:dyDescent="0.25">
      <c r="A222" s="71" t="str">
        <f t="shared" si="19"/>
        <v/>
      </c>
      <c r="B222" s="72" t="str">
        <f t="shared" si="20"/>
        <v/>
      </c>
      <c r="C222" s="73" t="str">
        <f t="shared" si="21"/>
        <v/>
      </c>
    </row>
    <row r="223" spans="1:3" ht="15" x14ac:dyDescent="0.25">
      <c r="A223" s="71" t="str">
        <f t="shared" si="19"/>
        <v/>
      </c>
      <c r="B223" s="72" t="str">
        <f t="shared" si="20"/>
        <v/>
      </c>
      <c r="C223" s="73" t="str">
        <f t="shared" si="21"/>
        <v/>
      </c>
    </row>
  </sheetData>
  <sheetProtection password="84F3" sheet="1" objects="1" scenarios="1"/>
  <mergeCells count="33">
    <mergeCell ref="E12:K12"/>
    <mergeCell ref="E16:F16"/>
    <mergeCell ref="E28:G28"/>
    <mergeCell ref="E1:K1"/>
    <mergeCell ref="I18:J18"/>
    <mergeCell ref="I19:J19"/>
    <mergeCell ref="E21:K21"/>
    <mergeCell ref="I13:J13"/>
    <mergeCell ref="I14:J14"/>
    <mergeCell ref="I15:J15"/>
    <mergeCell ref="I16:J16"/>
    <mergeCell ref="I17:J17"/>
    <mergeCell ref="E18:F18"/>
    <mergeCell ref="E19:F19"/>
    <mergeCell ref="G13:H13"/>
    <mergeCell ref="G14:H14"/>
    <mergeCell ref="E3:K10"/>
    <mergeCell ref="M13:P19"/>
    <mergeCell ref="M12:P12"/>
    <mergeCell ref="E31:F31"/>
    <mergeCell ref="H30:I30"/>
    <mergeCell ref="H31:I31"/>
    <mergeCell ref="E29:K29"/>
    <mergeCell ref="G17:H17"/>
    <mergeCell ref="G18:H18"/>
    <mergeCell ref="G19:H19"/>
    <mergeCell ref="E17:F17"/>
    <mergeCell ref="G15:H15"/>
    <mergeCell ref="G16:H16"/>
    <mergeCell ref="E30:F30"/>
    <mergeCell ref="E13:F13"/>
    <mergeCell ref="E14:F14"/>
    <mergeCell ref="E15:F15"/>
  </mergeCells>
  <dataValidations count="1">
    <dataValidation type="list" allowBlank="1" showInputMessage="1" showErrorMessage="1" sqref="E31:F31">
      <formula1>$M$30:$M$39</formula1>
    </dataValidation>
  </dataValidations>
  <hyperlinks>
    <hyperlink ref="E23" location="'Calcolo Esl'!I13" display="Preammortamento"/>
    <hyperlink ref="E24" location="'Calcolo Esl'!K13" display="Rate complessive"/>
    <hyperlink ref="G22" r:id="rId1"/>
  </hyperlinks>
  <printOptions horizontalCentered="1"/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Calcolo ESL</vt:lpstr>
      <vt:lpstr>'Calcolo ESL'!Area_stampa</vt:lpstr>
    </vt:vector>
  </TitlesOfParts>
  <Company>Finpiemonte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Siano.m</dc:creator>
  <dc:description/>
  <cp:lastModifiedBy>Enrica La Martina</cp:lastModifiedBy>
  <cp:revision>4</cp:revision>
  <cp:lastPrinted>2016-04-04T14:53:26Z</cp:lastPrinted>
  <dcterms:created xsi:type="dcterms:W3CDTF">1997-06-11T15:05:45Z</dcterms:created>
  <dcterms:modified xsi:type="dcterms:W3CDTF">2023-09-21T11:26:14Z</dcterms:modified>
  <dc:language>it-IT</dc:language>
</cp:coreProperties>
</file>